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ANO 2024\CNJ - Transparência - RES 195\"/>
    </mc:Choice>
  </mc:AlternateContent>
  <bookViews>
    <workbookView xWindow="20370" yWindow="-120" windowWidth="29040" windowHeight="15720" tabRatio="500"/>
  </bookViews>
  <sheets>
    <sheet name="MAPA EXECUÇÃO" sheetId="1" r:id="rId1"/>
  </sheets>
  <definedNames>
    <definedName name="_xlnm.Print_Titles" localSheetId="0">'MAPA EXECUÇÃO'!$1:$4</definedName>
  </definedNames>
  <calcPr calcId="152511" iterateDelta="1E-4"/>
</workbook>
</file>

<file path=xl/calcChain.xml><?xml version="1.0" encoding="utf-8"?>
<calcChain xmlns="http://schemas.openxmlformats.org/spreadsheetml/2006/main">
  <c r="Q68" i="1" l="1"/>
  <c r="R68" i="1"/>
  <c r="S68" i="1"/>
  <c r="T68" i="1"/>
  <c r="U68" i="1"/>
  <c r="V68" i="1"/>
  <c r="W68" i="1"/>
  <c r="O68" i="1"/>
  <c r="P68" i="1"/>
  <c r="M68" i="1"/>
  <c r="L68" i="1"/>
  <c r="N43" i="1"/>
  <c r="N44" i="1"/>
  <c r="N51" i="1" l="1"/>
  <c r="N52" i="1"/>
  <c r="N53" i="1"/>
  <c r="N58" i="1"/>
  <c r="N57" i="1"/>
  <c r="N62" i="1"/>
  <c r="N61" i="1"/>
  <c r="N66" i="1"/>
  <c r="N40" i="1"/>
  <c r="N39" i="1"/>
  <c r="N33" i="1"/>
  <c r="N34" i="1"/>
  <c r="N67" i="1" l="1"/>
  <c r="N65" i="1"/>
  <c r="N64" i="1"/>
  <c r="N63" i="1"/>
  <c r="N60" i="1"/>
  <c r="N59" i="1"/>
  <c r="N54" i="1"/>
  <c r="N55" i="1"/>
  <c r="N56" i="1"/>
  <c r="N50" i="1"/>
  <c r="N49" i="1"/>
  <c r="N48" i="1"/>
  <c r="N47" i="1"/>
  <c r="N42" i="1"/>
  <c r="N41" i="1"/>
  <c r="N38" i="1"/>
  <c r="N37" i="1"/>
  <c r="N36" i="1"/>
  <c r="N35" i="1"/>
  <c r="N30" i="1"/>
  <c r="N31" i="1"/>
  <c r="N32" i="1"/>
  <c r="N29" i="1"/>
  <c r="N45" i="1"/>
  <c r="N46" i="1"/>
  <c r="K68" i="1"/>
  <c r="T27" i="1"/>
  <c r="T69" i="1" s="1"/>
  <c r="U27" i="1"/>
  <c r="U69" i="1" s="1"/>
  <c r="V27" i="1"/>
  <c r="V69" i="1" s="1"/>
  <c r="W27" i="1"/>
  <c r="W69" i="1" s="1"/>
  <c r="O27" i="1"/>
  <c r="O69" i="1" s="1"/>
  <c r="P27" i="1"/>
  <c r="P69" i="1" s="1"/>
  <c r="Q27" i="1"/>
  <c r="Q69" i="1" s="1"/>
  <c r="R27" i="1"/>
  <c r="R69" i="1" s="1"/>
  <c r="S27" i="1"/>
  <c r="S69" i="1" s="1"/>
  <c r="M27" i="1"/>
  <c r="M69" i="1" s="1"/>
  <c r="N26" i="1"/>
  <c r="N25" i="1"/>
  <c r="N23" i="1"/>
  <c r="N22" i="1"/>
  <c r="N21" i="1"/>
  <c r="N20" i="1"/>
  <c r="N68" i="1" l="1"/>
  <c r="N24" i="1"/>
  <c r="N15" i="1" l="1"/>
  <c r="N13" i="1"/>
  <c r="N14" i="1"/>
  <c r="N18" i="1"/>
  <c r="N17" i="1"/>
  <c r="N16" i="1"/>
  <c r="N19" i="1"/>
  <c r="N12" i="1"/>
  <c r="L12" i="1" s="1"/>
  <c r="L11" i="1"/>
  <c r="N11" i="1" s="1"/>
  <c r="N10" i="1" l="1"/>
  <c r="L27" i="1" l="1"/>
  <c r="L69" i="1" s="1"/>
  <c r="N9" i="1" l="1"/>
  <c r="N27" i="1" s="1"/>
  <c r="N69" i="1" s="1"/>
  <c r="K27" i="1"/>
  <c r="K69" i="1" l="1"/>
</calcChain>
</file>

<file path=xl/sharedStrings.xml><?xml version="1.0" encoding="utf-8"?>
<sst xmlns="http://schemas.openxmlformats.org/spreadsheetml/2006/main" count="395" uniqueCount="114">
  <si>
    <t>PODER JUDICIÁRIO</t>
  </si>
  <si>
    <t>ÓRGÃO: TRIBUNAL DE JUSTIÇA DE SERGIPE</t>
  </si>
  <si>
    <t>(RESOLUÇÃO 195 CNJ, art. 9º)</t>
  </si>
  <si>
    <t>Classificação Orçamentária</t>
  </si>
  <si>
    <t>Dotação</t>
  </si>
  <si>
    <t>Execução</t>
  </si>
  <si>
    <t>Unidade Orçamentária</t>
  </si>
  <si>
    <t>Função e Subfunção (Código)</t>
  </si>
  <si>
    <t>Programa, Ação e Subtítulo (Código)</t>
  </si>
  <si>
    <t>Descrição</t>
  </si>
  <si>
    <t>Esfera</t>
  </si>
  <si>
    <t>Fonte</t>
  </si>
  <si>
    <t>GND</t>
  </si>
  <si>
    <t>Inicial - LOA</t>
  </si>
  <si>
    <t>Créditos
Adicionais</t>
  </si>
  <si>
    <t>Contingenciado</t>
  </si>
  <si>
    <t>Disponível</t>
  </si>
  <si>
    <t>Primeiro Grau</t>
  </si>
  <si>
    <t>Segundo Grau</t>
  </si>
  <si>
    <t>Primeiro e Segundo Graus (1)</t>
  </si>
  <si>
    <t>Código</t>
  </si>
  <si>
    <t>Programa</t>
  </si>
  <si>
    <t>Ação e Subtítulo</t>
  </si>
  <si>
    <t>A</t>
  </si>
  <si>
    <t>B</t>
  </si>
  <si>
    <t>C</t>
  </si>
  <si>
    <t>D=A+B-C</t>
  </si>
  <si>
    <t>Empenhado</t>
  </si>
  <si>
    <t>Liquidado</t>
  </si>
  <si>
    <t>Pago</t>
  </si>
  <si>
    <t>Dotações para Despesas Obrigatórias</t>
  </si>
  <si>
    <t>Tribunal de Justiça</t>
  </si>
  <si>
    <t>0003.0096</t>
  </si>
  <si>
    <t>Justiça</t>
  </si>
  <si>
    <t>Prestação Jurisdicional do 1° Grau</t>
  </si>
  <si>
    <t>Prestação Jurisdicional do
1° Grau</t>
  </si>
  <si>
    <t>0003.0095</t>
  </si>
  <si>
    <t>Prestação Jurisdicional do
2° Grau</t>
  </si>
  <si>
    <t>Prestação Jurisdicional
do 2° Grau</t>
  </si>
  <si>
    <t>0028.0105</t>
  </si>
  <si>
    <t>Gestão e Manutenção do
Tribunal de Justiça</t>
  </si>
  <si>
    <t>Manutenção dos Serviços Administrativos</t>
  </si>
  <si>
    <t>0003.0097</t>
  </si>
  <si>
    <t>Escola Judicial do Esatdo
de Sergipe</t>
  </si>
  <si>
    <t>0054.0108</t>
  </si>
  <si>
    <t>Encargos de Natureza Especial</t>
  </si>
  <si>
    <t>Aporte para Cobertura de Déficit Previdenciário
Financeiro do RPPS/SE</t>
  </si>
  <si>
    <t>Fundo de Especial de Recursos de Despesa</t>
  </si>
  <si>
    <t>0003.0093</t>
  </si>
  <si>
    <t>0003.0098</t>
  </si>
  <si>
    <t>Fundo de Apoio ao Registro Civil</t>
  </si>
  <si>
    <t>0028.0090</t>
  </si>
  <si>
    <t>Gestão e
Manutenção do Tribunal de Justiça</t>
  </si>
  <si>
    <t>Total das dotações para despesas obrigatórias</t>
  </si>
  <si>
    <t>Dotações para Despesas Discricionárias</t>
  </si>
  <si>
    <t>0003.0094</t>
  </si>
  <si>
    <t>0003.0106</t>
  </si>
  <si>
    <t>Total das dotações para despesas discricionárias</t>
  </si>
  <si>
    <t>Total</t>
  </si>
  <si>
    <t>(1) O preenchimanto destas colunas é de caráter excepcional. Ocorre quando a dotação executada atender a ambos os graus de jurisdição sem possibilidade de detalhamento.</t>
  </si>
  <si>
    <t>02.061</t>
  </si>
  <si>
    <t>02.122</t>
  </si>
  <si>
    <t>02.128</t>
  </si>
  <si>
    <t>02.272</t>
  </si>
  <si>
    <t>MAPA DEMONSTRATIVO DA EXECUÇÃO ORÇAMENTÁRIA POR GRAU DE JURISDIÇÃO EXERCÍCIO DE 2023</t>
  </si>
  <si>
    <t>Implementação das Ações da Corregedoria Geral de Justiça</t>
  </si>
  <si>
    <t>1</t>
  </si>
  <si>
    <t>05.401</t>
  </si>
  <si>
    <t>05.101</t>
  </si>
  <si>
    <t>1759</t>
  </si>
  <si>
    <t>1760</t>
  </si>
  <si>
    <t>3</t>
  </si>
  <si>
    <r>
      <rPr>
        <sz val="3.5"/>
        <rFont val="Arial MT"/>
        <family val="2"/>
      </rPr>
      <t>Tribunal de Justiça</t>
    </r>
  </si>
  <si>
    <r>
      <rPr>
        <sz val="3.5"/>
        <rFont val="Arial MT"/>
        <family val="2"/>
      </rPr>
      <t>0003.0106</t>
    </r>
  </si>
  <si>
    <r>
      <rPr>
        <sz val="3.5"/>
        <rFont val="Arial MT"/>
        <family val="2"/>
      </rPr>
      <t>Justiça</t>
    </r>
  </si>
  <si>
    <r>
      <rPr>
        <sz val="3.5"/>
        <rFont val="Arial MT"/>
        <family val="2"/>
      </rPr>
      <t>Implementação das Ações da Corregedoria Geral de Justiça</t>
    </r>
  </si>
  <si>
    <r>
      <rPr>
        <sz val="3.5"/>
        <rFont val="Arial MT"/>
        <family val="2"/>
      </rPr>
      <t>0003.0097</t>
    </r>
  </si>
  <si>
    <t>5401</t>
  </si>
  <si>
    <r>
      <rPr>
        <sz val="3.5"/>
        <rFont val="Arial MT"/>
        <family val="2"/>
      </rPr>
      <t>Fundo de Especial de Recursos de Despesa</t>
    </r>
  </si>
  <si>
    <r>
      <rPr>
        <sz val="3.5"/>
        <rFont val="Arial MT"/>
        <family val="2"/>
      </rPr>
      <t>0003.0102</t>
    </r>
  </si>
  <si>
    <r>
      <rPr>
        <sz val="3.5"/>
        <rFont val="Arial MT"/>
        <family val="2"/>
      </rPr>
      <t>Ampliação das Unidades do Poder Judiciário</t>
    </r>
  </si>
  <si>
    <r>
      <rPr>
        <sz val="3.5"/>
        <rFont val="Arial MT"/>
        <family val="2"/>
      </rPr>
      <t>Recursos Diretamente Arrecadados</t>
    </r>
  </si>
  <si>
    <r>
      <rPr>
        <sz val="3.5"/>
        <rFont val="Arial MT"/>
        <family val="2"/>
      </rPr>
      <t>0003.0103</t>
    </r>
  </si>
  <si>
    <r>
      <rPr>
        <sz val="3.5"/>
        <rFont val="Arial MT"/>
        <family val="2"/>
      </rPr>
      <t>Construção de Unidade do Poder Judiciário</t>
    </r>
  </si>
  <si>
    <r>
      <rPr>
        <sz val="3.5"/>
        <rFont val="Arial MT"/>
        <family val="2"/>
      </rPr>
      <t>0003.0099</t>
    </r>
  </si>
  <si>
    <r>
      <rPr>
        <sz val="3.5"/>
        <rFont val="Arial MT"/>
        <family val="2"/>
      </rPr>
      <t>Manutenção da Tecnologia e Informação</t>
    </r>
  </si>
  <si>
    <r>
      <rPr>
        <sz val="3.5"/>
        <rFont val="Arial MT"/>
        <family val="2"/>
      </rPr>
      <t>0003.0093</t>
    </r>
  </si>
  <si>
    <r>
      <rPr>
        <sz val="3.5"/>
        <rFont val="Arial MT"/>
        <family val="2"/>
      </rPr>
      <t>Prestação Jurisdicional do 1° Grau</t>
    </r>
  </si>
  <si>
    <r>
      <rPr>
        <sz val="3.5"/>
        <rFont val="Arial MT"/>
        <family val="2"/>
      </rPr>
      <t>0003.0094</t>
    </r>
  </si>
  <si>
    <r>
      <rPr>
        <sz val="3.5"/>
        <rFont val="Arial MT"/>
        <family val="2"/>
      </rPr>
      <t>Prestação Jurisdicional do 2° Grau</t>
    </r>
  </si>
  <si>
    <r>
      <rPr>
        <sz val="3.5"/>
        <rFont val="Arial MT"/>
        <family val="2"/>
      </rPr>
      <t>0003.0095</t>
    </r>
  </si>
  <si>
    <r>
      <rPr>
        <sz val="3.5"/>
        <rFont val="Arial MT"/>
        <family val="2"/>
      </rPr>
      <t>Prestação Jurisdicional
do 2° Grau</t>
    </r>
  </si>
  <si>
    <r>
      <rPr>
        <sz val="3.5"/>
        <rFont val="Arial MT"/>
        <family val="2"/>
      </rPr>
      <t>0028.0105</t>
    </r>
  </si>
  <si>
    <r>
      <rPr>
        <sz val="3.5"/>
        <rFont val="Arial MT"/>
        <family val="2"/>
      </rPr>
      <t>Gestão e Manutenção do Tribunal de Justiça</t>
    </r>
  </si>
  <si>
    <r>
      <rPr>
        <sz val="3.5"/>
        <rFont val="Arial MT"/>
        <family val="2"/>
      </rPr>
      <t>Manutenção dos Serviços Administrativos</t>
    </r>
  </si>
  <si>
    <t>0003.0104</t>
  </si>
  <si>
    <t>Reforma de Unidade do Poder Judiciário</t>
  </si>
  <si>
    <r>
      <rPr>
        <sz val="3.5"/>
        <rFont val="Arial MT"/>
        <family val="2"/>
      </rPr>
      <t>0028.0090</t>
    </r>
  </si>
  <si>
    <t>Escola Judicial do Estado de
Sergipe</t>
  </si>
  <si>
    <t>Recursos de Alienação de Bens/Ativos</t>
  </si>
  <si>
    <t xml:space="preserve">Recursos de Emolumentos e Taxas Judiciais </t>
  </si>
  <si>
    <t xml:space="preserve">Recursos Vinculados a Fundos </t>
  </si>
  <si>
    <t xml:space="preserve">Outros Recursos não Vinculados </t>
  </si>
  <si>
    <t xml:space="preserve">Recursos não Vinculados de Impostos </t>
  </si>
  <si>
    <r>
      <rPr>
        <sz val="3.5"/>
        <rFont val="Arial MT"/>
        <family val="2"/>
      </rPr>
      <t>0003.0096</t>
    </r>
  </si>
  <si>
    <r>
      <rPr>
        <sz val="3.5"/>
        <rFont val="Arial MT"/>
        <family val="2"/>
      </rPr>
      <t>Prestação Jurisdicional
do 1° Grau</t>
    </r>
  </si>
  <si>
    <r>
      <rPr>
        <sz val="3.5"/>
        <rFont val="Arial MT"/>
        <family val="2"/>
      </rPr>
      <t>0003.0104</t>
    </r>
  </si>
  <si>
    <r>
      <rPr>
        <sz val="3.5"/>
        <rFont val="Arial MT"/>
        <family val="2"/>
      </rPr>
      <t>Reforma de Unidade do Poder Judiciário</t>
    </r>
  </si>
  <si>
    <r>
      <rPr>
        <sz val="3.5"/>
        <rFont val="Arial MT"/>
        <family val="2"/>
      </rPr>
      <t>0003.0107</t>
    </r>
  </si>
  <si>
    <r>
      <rPr>
        <sz val="3.5"/>
        <rFont val="Arial MT"/>
        <family val="2"/>
      </rPr>
      <t>Aparelhamento das Unidades Administrativas do Poder Judiciário</t>
    </r>
  </si>
  <si>
    <r>
      <rPr>
        <sz val="3.5"/>
        <rFont val="Arial MT"/>
        <family val="2"/>
      </rPr>
      <t>0003.0101</t>
    </r>
  </si>
  <si>
    <r>
      <rPr>
        <sz val="3.5"/>
        <rFont val="Arial MT"/>
        <family val="2"/>
      </rPr>
      <t>Ampliação do Parque Computacional do Poder Judiciário</t>
    </r>
  </si>
  <si>
    <r>
      <rPr>
        <sz val="3.5"/>
        <rFont val="Arial MT"/>
        <family val="2"/>
      </rPr>
      <t>0003.0100</t>
    </r>
  </si>
  <si>
    <r>
      <rPr>
        <sz val="3.5"/>
        <rFont val="Arial MT"/>
        <family val="2"/>
      </rPr>
      <t>Escola Judicial do Estado de Sergipe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</si>
</sst>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1">
    <font>
      <sz val="10"/>
      <color rgb="FF000000"/>
      <name val="Times New Roman"/>
      <charset val="204"/>
    </font>
    <font>
      <b/>
      <sz val="3.5"/>
      <name val="Arial"/>
      <family val="2"/>
      <charset val="1"/>
    </font>
    <font>
      <sz val="3.5"/>
      <name val="Arial MT"/>
      <family val="2"/>
      <charset val="1"/>
    </font>
    <font>
      <b/>
      <sz val="3.5"/>
      <color rgb="FF000000"/>
      <name val="Arial"/>
      <family val="2"/>
      <charset val="1"/>
    </font>
    <font>
      <b/>
      <sz val="4"/>
      <name val="Arial"/>
      <family val="2"/>
      <charset val="1"/>
    </font>
    <font>
      <sz val="3.5"/>
      <name val="Arial MT"/>
      <family val="2"/>
    </font>
    <font>
      <b/>
      <sz val="3.5"/>
      <color rgb="FFFF0000"/>
      <name val="Arial"/>
      <family val="2"/>
      <charset val="1"/>
    </font>
    <font>
      <sz val="3.5"/>
      <color rgb="FFFF0000"/>
      <name val="Arial MT"/>
      <family val="2"/>
      <charset val="1"/>
    </font>
    <font>
      <sz val="3.5"/>
      <name val="Arial"/>
      <family val="2"/>
    </font>
    <font>
      <sz val="3.5"/>
      <name val="Times New Roman"/>
      <family val="1"/>
    </font>
    <font>
      <sz val="10"/>
      <name val="Times New Roman"/>
      <family val="1"/>
    </font>
    <font>
      <sz val="3.5"/>
      <name val="Arial MT"/>
    </font>
    <font>
      <b/>
      <sz val="3.5"/>
      <name val="Arial"/>
      <family val="2"/>
    </font>
    <font>
      <b/>
      <sz val="8"/>
      <name val="Arial"/>
      <family val="2"/>
      <charset val="1"/>
    </font>
    <font>
      <b/>
      <sz val="3.5"/>
      <name val="Times New Roman"/>
      <family val="1"/>
    </font>
    <font>
      <b/>
      <sz val="3.5"/>
      <name val="Arial MT"/>
    </font>
    <font>
      <sz val="3.5"/>
      <name val="Times"/>
      <family val="1"/>
    </font>
    <font>
      <sz val="3.5"/>
      <name val="Arial"/>
      <family val="2"/>
      <charset val="1"/>
    </font>
    <font>
      <b/>
      <sz val="4"/>
      <color rgb="FF000000"/>
      <name val="Arial"/>
      <family val="2"/>
      <charset val="1"/>
    </font>
    <font>
      <sz val="3.5"/>
      <color rgb="FF000000"/>
      <name val="Times New Roman"/>
      <family val="1"/>
    </font>
    <font>
      <sz val="3.5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top" shrinkToFit="1"/>
    </xf>
    <xf numFmtId="0" fontId="5" fillId="0" borderId="0" xfId="0" applyFont="1"/>
    <xf numFmtId="4" fontId="2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shrinkToFit="1"/>
    </xf>
    <xf numFmtId="1" fontId="5" fillId="0" borderId="3" xfId="0" applyNumberFormat="1" applyFont="1" applyBorder="1" applyAlignment="1">
      <alignment horizontal="center" vertical="center" shrinkToFit="1"/>
    </xf>
    <xf numFmtId="0" fontId="9" fillId="0" borderId="0" xfId="0" applyFont="1"/>
    <xf numFmtId="3" fontId="12" fillId="0" borderId="3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 shrinkToFit="1"/>
    </xf>
    <xf numFmtId="4" fontId="18" fillId="0" borderId="1" xfId="0" applyNumberFormat="1" applyFont="1" applyBorder="1" applyAlignment="1">
      <alignment horizontal="right" vertical="top" shrinkToFit="1"/>
    </xf>
    <xf numFmtId="0" fontId="1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 indent="4"/>
    </xf>
    <xf numFmtId="0" fontId="13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 indent="13"/>
    </xf>
    <xf numFmtId="0" fontId="4" fillId="0" borderId="5" xfId="0" applyFont="1" applyBorder="1" applyAlignment="1">
      <alignment horizontal="left" vertical="top" wrapText="1" indent="13"/>
    </xf>
    <xf numFmtId="0" fontId="4" fillId="0" borderId="6" xfId="0" applyFont="1" applyBorder="1" applyAlignment="1">
      <alignment horizontal="left" vertical="top" wrapText="1" indent="13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shrinkToFit="1"/>
    </xf>
    <xf numFmtId="164" fontId="2" fillId="2" borderId="1" xfId="0" applyNumberFormat="1" applyFont="1" applyFill="1" applyBorder="1" applyAlignment="1">
      <alignment horizontal="center" vertical="center" shrinkToFit="1"/>
    </xf>
    <xf numFmtId="4" fontId="2" fillId="2" borderId="1" xfId="0" applyNumberFormat="1" applyFont="1" applyFill="1" applyBorder="1" applyAlignment="1">
      <alignment horizontal="center" vertical="center" shrinkToFit="1"/>
    </xf>
    <xf numFmtId="4" fontId="8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shrinkToFit="1"/>
    </xf>
    <xf numFmtId="4" fontId="8" fillId="2" borderId="1" xfId="0" applyNumberFormat="1" applyFont="1" applyFill="1" applyBorder="1" applyAlignment="1">
      <alignment horizontal="center" vertical="center" shrinkToFit="1"/>
    </xf>
    <xf numFmtId="4" fontId="14" fillId="2" borderId="0" xfId="0" applyNumberFormat="1" applyFont="1" applyFill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49" fontId="5" fillId="2" borderId="7" xfId="0" applyNumberFormat="1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shrinkToFit="1"/>
    </xf>
    <xf numFmtId="3" fontId="12" fillId="2" borderId="7" xfId="0" applyNumberFormat="1" applyFont="1" applyFill="1" applyBorder="1" applyAlignment="1">
      <alignment horizontal="center" vertical="center" shrinkToFit="1"/>
    </xf>
    <xf numFmtId="4" fontId="1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shrinkToFit="1"/>
    </xf>
    <xf numFmtId="3" fontId="12" fillId="2" borderId="3" xfId="0" applyNumberFormat="1" applyFont="1" applyFill="1" applyBorder="1" applyAlignment="1">
      <alignment horizontal="center" vertical="center" shrinkToFit="1"/>
    </xf>
    <xf numFmtId="4" fontId="11" fillId="2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shrinkToFit="1"/>
    </xf>
    <xf numFmtId="3" fontId="11" fillId="0" borderId="3" xfId="0" applyNumberFormat="1" applyFont="1" applyBorder="1" applyAlignment="1">
      <alignment horizontal="center" vertical="center" shrinkToFit="1"/>
    </xf>
    <xf numFmtId="1" fontId="11" fillId="0" borderId="3" xfId="0" applyNumberFormat="1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1"/>
  <sheetViews>
    <sheetView tabSelected="1" zoomScale="160" zoomScaleNormal="160" zoomScaleSheetLayoutView="100" workbookViewId="0">
      <selection sqref="A1:W1"/>
    </sheetView>
  </sheetViews>
  <sheetFormatPr defaultColWidth="8.6640625" defaultRowHeight="12.75"/>
  <cols>
    <col min="1" max="1" width="3.6640625" customWidth="1"/>
    <col min="2" max="2" width="20" customWidth="1"/>
    <col min="3" max="3" width="5.33203125" customWidth="1"/>
    <col min="4" max="4" width="5.1640625" customWidth="1"/>
    <col min="5" max="5" width="9" customWidth="1"/>
    <col min="6" max="6" width="11.5" customWidth="1"/>
    <col min="7" max="7" width="4.5" customWidth="1"/>
    <col min="8" max="8" width="4" customWidth="1"/>
    <col min="9" max="9" width="8.1640625" customWidth="1"/>
    <col min="10" max="10" width="3.33203125" customWidth="1"/>
    <col min="11" max="11" width="7.5" customWidth="1"/>
    <col min="12" max="12" width="7" customWidth="1"/>
    <col min="13" max="13" width="7.5" customWidth="1"/>
    <col min="14" max="14" width="9.33203125" customWidth="1"/>
    <col min="15" max="17" width="7.5" customWidth="1"/>
    <col min="18" max="20" width="7" customWidth="1"/>
    <col min="21" max="23" width="7.5" customWidth="1"/>
    <col min="24" max="24" width="8.6640625" customWidth="1"/>
  </cols>
  <sheetData>
    <row r="1" spans="1:29" ht="12.75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9" ht="12.75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9" ht="12.75" customHeight="1">
      <c r="A3" s="22" t="s">
        <v>64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9" ht="12.75" customHeight="1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29" ht="9.75" customHeight="1">
      <c r="A5" s="35" t="s">
        <v>3</v>
      </c>
      <c r="B5" s="35"/>
      <c r="C5" s="35"/>
      <c r="D5" s="35"/>
      <c r="E5" s="35"/>
      <c r="F5" s="35"/>
      <c r="G5" s="35"/>
      <c r="H5" s="35"/>
      <c r="I5" s="35"/>
      <c r="J5" s="35"/>
      <c r="K5" s="23" t="s">
        <v>4</v>
      </c>
      <c r="L5" s="23"/>
      <c r="M5" s="23"/>
      <c r="N5" s="23"/>
      <c r="O5" s="23" t="s">
        <v>5</v>
      </c>
      <c r="P5" s="23"/>
      <c r="Q5" s="23"/>
      <c r="R5" s="23"/>
      <c r="S5" s="23"/>
      <c r="T5" s="23"/>
      <c r="U5" s="23"/>
      <c r="V5" s="23"/>
      <c r="W5" s="23"/>
    </row>
    <row r="6" spans="1:29" ht="13.5" customHeight="1">
      <c r="A6" s="24" t="s">
        <v>6</v>
      </c>
      <c r="B6" s="25"/>
      <c r="C6" s="23" t="s">
        <v>7</v>
      </c>
      <c r="D6" s="23" t="s">
        <v>8</v>
      </c>
      <c r="E6" s="23" t="s">
        <v>9</v>
      </c>
      <c r="F6" s="23"/>
      <c r="G6" s="26" t="s">
        <v>10</v>
      </c>
      <c r="H6" s="23" t="s">
        <v>11</v>
      </c>
      <c r="I6" s="23"/>
      <c r="J6" s="26" t="s">
        <v>12</v>
      </c>
      <c r="K6" s="1" t="s">
        <v>13</v>
      </c>
      <c r="L6" s="1" t="s">
        <v>14</v>
      </c>
      <c r="M6" s="3" t="s">
        <v>15</v>
      </c>
      <c r="N6" s="1" t="s">
        <v>16</v>
      </c>
      <c r="O6" s="23" t="s">
        <v>17</v>
      </c>
      <c r="P6" s="23"/>
      <c r="Q6" s="23"/>
      <c r="R6" s="23" t="s">
        <v>18</v>
      </c>
      <c r="S6" s="23"/>
      <c r="T6" s="23"/>
      <c r="U6" s="27" t="s">
        <v>19</v>
      </c>
      <c r="V6" s="27"/>
      <c r="W6" s="27"/>
    </row>
    <row r="7" spans="1:29" ht="17.25" customHeight="1">
      <c r="A7" s="4" t="s">
        <v>20</v>
      </c>
      <c r="B7" s="4" t="s">
        <v>9</v>
      </c>
      <c r="C7" s="23"/>
      <c r="D7" s="23"/>
      <c r="E7" s="4" t="s">
        <v>21</v>
      </c>
      <c r="F7" s="5" t="s">
        <v>22</v>
      </c>
      <c r="G7" s="26"/>
      <c r="H7" s="2" t="s">
        <v>20</v>
      </c>
      <c r="I7" s="5" t="s">
        <v>9</v>
      </c>
      <c r="J7" s="26"/>
      <c r="K7" s="4" t="s">
        <v>23</v>
      </c>
      <c r="L7" s="4" t="s">
        <v>24</v>
      </c>
      <c r="M7" s="4" t="s">
        <v>25</v>
      </c>
      <c r="N7" s="5" t="s">
        <v>26</v>
      </c>
      <c r="O7" s="5" t="s">
        <v>27</v>
      </c>
      <c r="P7" s="5" t="s">
        <v>28</v>
      </c>
      <c r="Q7" s="4" t="s">
        <v>29</v>
      </c>
      <c r="R7" s="2" t="s">
        <v>27</v>
      </c>
      <c r="S7" s="5" t="s">
        <v>28</v>
      </c>
      <c r="T7" s="4" t="s">
        <v>29</v>
      </c>
      <c r="U7" s="2" t="s">
        <v>27</v>
      </c>
      <c r="V7" s="5" t="s">
        <v>28</v>
      </c>
      <c r="W7" s="4" t="s">
        <v>29</v>
      </c>
    </row>
    <row r="8" spans="1:29" ht="11.25" customHeight="1">
      <c r="A8" s="28" t="s">
        <v>30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9" ht="20.25">
      <c r="A9" s="36" t="s">
        <v>68</v>
      </c>
      <c r="B9" s="37" t="s">
        <v>31</v>
      </c>
      <c r="C9" s="36" t="s">
        <v>60</v>
      </c>
      <c r="D9" s="38" t="s">
        <v>32</v>
      </c>
      <c r="E9" s="37" t="s">
        <v>33</v>
      </c>
      <c r="F9" s="37" t="s">
        <v>34</v>
      </c>
      <c r="G9" s="39">
        <v>1</v>
      </c>
      <c r="H9" s="40">
        <v>1500</v>
      </c>
      <c r="I9" s="37" t="s">
        <v>103</v>
      </c>
      <c r="J9" s="39">
        <v>1</v>
      </c>
      <c r="K9" s="41">
        <v>355000000</v>
      </c>
      <c r="L9" s="42">
        <v>15005000</v>
      </c>
      <c r="M9" s="43">
        <v>0</v>
      </c>
      <c r="N9" s="44">
        <f>(K9+L9)-M9</f>
        <v>370005000</v>
      </c>
      <c r="O9" s="41">
        <v>368668810.13999999</v>
      </c>
      <c r="P9" s="41">
        <v>368594485.29000002</v>
      </c>
      <c r="Q9" s="41">
        <v>368406792.64999998</v>
      </c>
      <c r="R9" s="43"/>
      <c r="S9" s="43"/>
      <c r="T9" s="43"/>
      <c r="U9" s="43"/>
      <c r="V9" s="43"/>
      <c r="W9" s="43"/>
    </row>
    <row r="10" spans="1:29" ht="13.5">
      <c r="A10" s="36" t="s">
        <v>68</v>
      </c>
      <c r="B10" s="37" t="s">
        <v>31</v>
      </c>
      <c r="C10" s="36" t="s">
        <v>60</v>
      </c>
      <c r="D10" s="38" t="s">
        <v>32</v>
      </c>
      <c r="E10" s="37" t="s">
        <v>33</v>
      </c>
      <c r="F10" s="37" t="s">
        <v>34</v>
      </c>
      <c r="G10" s="39">
        <v>1</v>
      </c>
      <c r="H10" s="40">
        <v>1501</v>
      </c>
      <c r="I10" s="37" t="s">
        <v>102</v>
      </c>
      <c r="J10" s="39">
        <v>1</v>
      </c>
      <c r="K10" s="41">
        <v>0</v>
      </c>
      <c r="L10" s="42">
        <v>2000000</v>
      </c>
      <c r="M10" s="43">
        <v>0</v>
      </c>
      <c r="N10" s="44">
        <f>K10+L10-M10</f>
        <v>2000000</v>
      </c>
      <c r="O10" s="41">
        <v>1516360.41</v>
      </c>
      <c r="P10" s="41">
        <v>1359360.41</v>
      </c>
      <c r="Q10" s="41">
        <v>1355603.94</v>
      </c>
      <c r="R10" s="43"/>
      <c r="S10" s="43"/>
      <c r="T10" s="43"/>
      <c r="U10" s="43"/>
      <c r="V10" s="43"/>
      <c r="W10" s="43"/>
    </row>
    <row r="11" spans="1:29" ht="20.25">
      <c r="A11" s="36" t="s">
        <v>68</v>
      </c>
      <c r="B11" s="37" t="s">
        <v>31</v>
      </c>
      <c r="C11" s="36" t="s">
        <v>60</v>
      </c>
      <c r="D11" s="37" t="s">
        <v>32</v>
      </c>
      <c r="E11" s="37" t="s">
        <v>33</v>
      </c>
      <c r="F11" s="37" t="s">
        <v>35</v>
      </c>
      <c r="G11" s="39">
        <v>1</v>
      </c>
      <c r="H11" s="40">
        <v>1500</v>
      </c>
      <c r="I11" s="37" t="s">
        <v>103</v>
      </c>
      <c r="J11" s="39">
        <v>3</v>
      </c>
      <c r="K11" s="41">
        <v>51402540</v>
      </c>
      <c r="L11" s="45">
        <f>59216525.02-K11</f>
        <v>7813985.0200000033</v>
      </c>
      <c r="M11" s="43">
        <v>0</v>
      </c>
      <c r="N11" s="46">
        <f>K11+L11</f>
        <v>59216525.020000003</v>
      </c>
      <c r="O11" s="41">
        <v>59216525.020000003</v>
      </c>
      <c r="P11" s="41">
        <v>59216525.020000003</v>
      </c>
      <c r="Q11" s="41">
        <v>59216252.020000003</v>
      </c>
      <c r="R11" s="47"/>
      <c r="S11" s="47"/>
      <c r="T11" s="47"/>
      <c r="U11" s="47"/>
      <c r="V11" s="47"/>
      <c r="W11" s="48"/>
    </row>
    <row r="12" spans="1:29" ht="20.25">
      <c r="A12" s="36" t="s">
        <v>68</v>
      </c>
      <c r="B12" s="37" t="s">
        <v>31</v>
      </c>
      <c r="C12" s="36" t="s">
        <v>60</v>
      </c>
      <c r="D12" s="37" t="s">
        <v>36</v>
      </c>
      <c r="E12" s="37" t="s">
        <v>33</v>
      </c>
      <c r="F12" s="37" t="s">
        <v>37</v>
      </c>
      <c r="G12" s="39">
        <v>1</v>
      </c>
      <c r="H12" s="40">
        <v>1500</v>
      </c>
      <c r="I12" s="37" t="s">
        <v>103</v>
      </c>
      <c r="J12" s="39">
        <v>1</v>
      </c>
      <c r="K12" s="41">
        <v>60000000</v>
      </c>
      <c r="L12" s="41">
        <f>N12-K12</f>
        <v>9120000</v>
      </c>
      <c r="M12" s="43">
        <v>0</v>
      </c>
      <c r="N12" s="44">
        <f>59050740+10069260</f>
        <v>69120000</v>
      </c>
      <c r="O12" s="49"/>
      <c r="P12" s="49"/>
      <c r="Q12" s="49"/>
      <c r="R12" s="41">
        <v>68631359.239999995</v>
      </c>
      <c r="S12" s="41">
        <v>68631359.239999995</v>
      </c>
      <c r="T12" s="41">
        <v>68585686.510000005</v>
      </c>
      <c r="U12" s="47"/>
      <c r="V12" s="47"/>
      <c r="W12" s="47"/>
    </row>
    <row r="13" spans="1:29" ht="20.25">
      <c r="A13" s="36" t="s">
        <v>68</v>
      </c>
      <c r="B13" s="37" t="s">
        <v>31</v>
      </c>
      <c r="C13" s="36" t="s">
        <v>60</v>
      </c>
      <c r="D13" s="37" t="s">
        <v>36</v>
      </c>
      <c r="E13" s="37" t="s">
        <v>33</v>
      </c>
      <c r="F13" s="37" t="s">
        <v>38</v>
      </c>
      <c r="G13" s="39">
        <v>1</v>
      </c>
      <c r="H13" s="40">
        <v>1500</v>
      </c>
      <c r="I13" s="37" t="s">
        <v>103</v>
      </c>
      <c r="J13" s="39">
        <v>3</v>
      </c>
      <c r="K13" s="41">
        <v>7400000</v>
      </c>
      <c r="L13" s="47">
        <v>740623.56</v>
      </c>
      <c r="M13" s="43">
        <v>0</v>
      </c>
      <c r="N13" s="44">
        <f>K13+L13-M13</f>
        <v>8140623.5600000005</v>
      </c>
      <c r="O13" s="49"/>
      <c r="P13" s="49"/>
      <c r="Q13" s="49"/>
      <c r="R13" s="41">
        <v>8140623.5599999996</v>
      </c>
      <c r="S13" s="41">
        <v>8140623.5599999996</v>
      </c>
      <c r="T13" s="41">
        <v>8140623.5599999996</v>
      </c>
      <c r="U13" s="47"/>
      <c r="V13" s="48"/>
      <c r="W13" s="48"/>
    </row>
    <row r="14" spans="1:29" ht="20.25">
      <c r="A14" s="36" t="s">
        <v>68</v>
      </c>
      <c r="B14" s="37" t="s">
        <v>31</v>
      </c>
      <c r="C14" s="36" t="s">
        <v>61</v>
      </c>
      <c r="D14" s="37" t="s">
        <v>39</v>
      </c>
      <c r="E14" s="37" t="s">
        <v>40</v>
      </c>
      <c r="F14" s="37" t="s">
        <v>41</v>
      </c>
      <c r="G14" s="39">
        <v>1</v>
      </c>
      <c r="H14" s="40">
        <v>1500</v>
      </c>
      <c r="I14" s="37" t="s">
        <v>103</v>
      </c>
      <c r="J14" s="39">
        <v>1</v>
      </c>
      <c r="K14" s="41">
        <v>134818598</v>
      </c>
      <c r="L14" s="41">
        <v>16750000</v>
      </c>
      <c r="M14" s="43">
        <v>0</v>
      </c>
      <c r="N14" s="44">
        <f>K14+L14-M14</f>
        <v>151568598</v>
      </c>
      <c r="O14" s="47"/>
      <c r="P14" s="47"/>
      <c r="Q14" s="47"/>
      <c r="R14" s="43"/>
      <c r="S14" s="43"/>
      <c r="T14" s="43"/>
      <c r="U14" s="41">
        <v>150596997.91999999</v>
      </c>
      <c r="V14" s="41">
        <v>150565357.21000001</v>
      </c>
      <c r="W14" s="41">
        <v>150393305.91</v>
      </c>
    </row>
    <row r="15" spans="1:29" ht="20.25">
      <c r="A15" s="36" t="s">
        <v>68</v>
      </c>
      <c r="B15" s="37" t="s">
        <v>31</v>
      </c>
      <c r="C15" s="36" t="s">
        <v>61</v>
      </c>
      <c r="D15" s="37" t="s">
        <v>39</v>
      </c>
      <c r="E15" s="37" t="s">
        <v>40</v>
      </c>
      <c r="F15" s="37" t="s">
        <v>41</v>
      </c>
      <c r="G15" s="39">
        <v>1</v>
      </c>
      <c r="H15" s="40">
        <v>1500</v>
      </c>
      <c r="I15" s="37" t="s">
        <v>103</v>
      </c>
      <c r="J15" s="39">
        <v>3</v>
      </c>
      <c r="K15" s="41">
        <v>19204070</v>
      </c>
      <c r="L15" s="47">
        <v>9895300.9600000009</v>
      </c>
      <c r="M15" s="43">
        <v>0</v>
      </c>
      <c r="N15" s="44">
        <f>K15+L15-M15</f>
        <v>29099370.960000001</v>
      </c>
      <c r="O15" s="47"/>
      <c r="P15" s="47"/>
      <c r="Q15" s="47"/>
      <c r="R15" s="47"/>
      <c r="S15" s="47"/>
      <c r="T15" s="47"/>
      <c r="U15" s="41">
        <v>29099370.960000001</v>
      </c>
      <c r="V15" s="41">
        <v>29099370.960000001</v>
      </c>
      <c r="W15" s="41">
        <v>29099370.960000001</v>
      </c>
      <c r="X15" s="16"/>
    </row>
    <row r="16" spans="1:29" ht="20.25">
      <c r="A16" s="36" t="s">
        <v>68</v>
      </c>
      <c r="B16" s="38" t="s">
        <v>31</v>
      </c>
      <c r="C16" s="36" t="s">
        <v>62</v>
      </c>
      <c r="D16" s="38" t="s">
        <v>42</v>
      </c>
      <c r="E16" s="38" t="s">
        <v>33</v>
      </c>
      <c r="F16" s="38" t="s">
        <v>43</v>
      </c>
      <c r="G16" s="36">
        <v>1</v>
      </c>
      <c r="H16" s="40">
        <v>1500</v>
      </c>
      <c r="I16" s="37" t="s">
        <v>103</v>
      </c>
      <c r="J16" s="36">
        <v>1</v>
      </c>
      <c r="K16" s="41">
        <v>300000</v>
      </c>
      <c r="L16" s="47">
        <v>-120000</v>
      </c>
      <c r="M16" s="43">
        <v>0</v>
      </c>
      <c r="N16" s="44">
        <f>K16+L16</f>
        <v>180000</v>
      </c>
      <c r="O16" s="47"/>
      <c r="P16" s="47"/>
      <c r="Q16" s="47"/>
      <c r="R16" s="47"/>
      <c r="S16" s="47"/>
      <c r="T16" s="47"/>
      <c r="U16" s="41">
        <v>122790</v>
      </c>
      <c r="V16" s="41">
        <v>122790</v>
      </c>
      <c r="W16" s="41">
        <v>122790</v>
      </c>
      <c r="X16" s="11"/>
      <c r="Y16" s="11"/>
      <c r="Z16" s="11"/>
      <c r="AA16" s="11"/>
      <c r="AB16" s="11"/>
      <c r="AC16" s="11"/>
    </row>
    <row r="17" spans="1:23" ht="20.25">
      <c r="A17" s="36" t="s">
        <v>68</v>
      </c>
      <c r="B17" s="38" t="s">
        <v>31</v>
      </c>
      <c r="C17" s="36" t="s">
        <v>63</v>
      </c>
      <c r="D17" s="38" t="s">
        <v>44</v>
      </c>
      <c r="E17" s="38" t="s">
        <v>45</v>
      </c>
      <c r="F17" s="38" t="s">
        <v>46</v>
      </c>
      <c r="G17" s="36">
        <v>1</v>
      </c>
      <c r="H17" s="40">
        <v>1500</v>
      </c>
      <c r="I17" s="37" t="s">
        <v>103</v>
      </c>
      <c r="J17" s="36">
        <v>1</v>
      </c>
      <c r="K17" s="41">
        <v>2000000</v>
      </c>
      <c r="L17" s="47">
        <v>-2000000</v>
      </c>
      <c r="M17" s="43">
        <v>0</v>
      </c>
      <c r="N17" s="43">
        <f>K17+L17-M17</f>
        <v>0</v>
      </c>
      <c r="O17" s="47"/>
      <c r="P17" s="47"/>
      <c r="Q17" s="50"/>
      <c r="R17" s="50"/>
      <c r="S17" s="50"/>
      <c r="T17" s="50"/>
      <c r="U17" s="41">
        <v>0</v>
      </c>
      <c r="V17" s="41">
        <v>0</v>
      </c>
      <c r="W17" s="41">
        <v>0</v>
      </c>
    </row>
    <row r="18" spans="1:23" ht="20.25">
      <c r="A18" s="36" t="s">
        <v>68</v>
      </c>
      <c r="B18" s="38" t="s">
        <v>31</v>
      </c>
      <c r="C18" s="36" t="s">
        <v>63</v>
      </c>
      <c r="D18" s="38" t="s">
        <v>44</v>
      </c>
      <c r="E18" s="38" t="s">
        <v>45</v>
      </c>
      <c r="F18" s="38" t="s">
        <v>46</v>
      </c>
      <c r="G18" s="36">
        <v>1</v>
      </c>
      <c r="H18" s="40">
        <v>1501</v>
      </c>
      <c r="I18" s="37" t="s">
        <v>102</v>
      </c>
      <c r="J18" s="36">
        <v>1</v>
      </c>
      <c r="K18" s="41">
        <v>500000</v>
      </c>
      <c r="L18" s="47">
        <v>-500000</v>
      </c>
      <c r="M18" s="43">
        <v>0</v>
      </c>
      <c r="N18" s="43">
        <f>K18+L18-M18</f>
        <v>0</v>
      </c>
      <c r="O18" s="47"/>
      <c r="P18" s="47"/>
      <c r="Q18" s="50"/>
      <c r="R18" s="50"/>
      <c r="S18" s="50"/>
      <c r="T18" s="50"/>
      <c r="U18" s="41">
        <v>0</v>
      </c>
      <c r="V18" s="41">
        <v>0</v>
      </c>
      <c r="W18" s="41">
        <v>0</v>
      </c>
    </row>
    <row r="19" spans="1:23" ht="20.25">
      <c r="A19" s="36" t="s">
        <v>68</v>
      </c>
      <c r="B19" s="38" t="s">
        <v>31</v>
      </c>
      <c r="C19" s="36" t="s">
        <v>60</v>
      </c>
      <c r="D19" s="38" t="s">
        <v>56</v>
      </c>
      <c r="E19" s="38" t="s">
        <v>33</v>
      </c>
      <c r="F19" s="38" t="s">
        <v>65</v>
      </c>
      <c r="G19" s="36" t="s">
        <v>66</v>
      </c>
      <c r="H19" s="40">
        <v>1500</v>
      </c>
      <c r="I19" s="37" t="s">
        <v>103</v>
      </c>
      <c r="J19" s="36" t="s">
        <v>66</v>
      </c>
      <c r="K19" s="41">
        <v>150000</v>
      </c>
      <c r="L19" s="47">
        <v>-150000</v>
      </c>
      <c r="M19" s="43">
        <v>0</v>
      </c>
      <c r="N19" s="43">
        <f>K19+L19</f>
        <v>0</v>
      </c>
      <c r="O19" s="47"/>
      <c r="P19" s="47"/>
      <c r="Q19" s="50"/>
      <c r="R19" s="50"/>
      <c r="S19" s="50"/>
      <c r="T19" s="50"/>
      <c r="U19" s="50">
        <v>0</v>
      </c>
      <c r="V19" s="50">
        <v>0</v>
      </c>
      <c r="W19" s="50">
        <v>0</v>
      </c>
    </row>
    <row r="20" spans="1:23" ht="20.25">
      <c r="A20" s="36" t="s">
        <v>67</v>
      </c>
      <c r="B20" s="38" t="s">
        <v>47</v>
      </c>
      <c r="C20" s="36" t="s">
        <v>60</v>
      </c>
      <c r="D20" s="38" t="s">
        <v>48</v>
      </c>
      <c r="E20" s="38" t="s">
        <v>33</v>
      </c>
      <c r="F20" s="38" t="s">
        <v>34</v>
      </c>
      <c r="G20" s="36">
        <v>1</v>
      </c>
      <c r="H20" s="36" t="s">
        <v>69</v>
      </c>
      <c r="I20" s="38" t="s">
        <v>101</v>
      </c>
      <c r="J20" s="36">
        <v>3</v>
      </c>
      <c r="K20" s="41">
        <v>3559599</v>
      </c>
      <c r="L20" s="41">
        <v>523000</v>
      </c>
      <c r="M20" s="43">
        <v>0</v>
      </c>
      <c r="N20" s="44">
        <f t="shared" ref="N20:N26" si="0">K20+L20-M20</f>
        <v>4082599</v>
      </c>
      <c r="O20" s="41">
        <v>4034646.28</v>
      </c>
      <c r="P20" s="41">
        <v>4034646.28</v>
      </c>
      <c r="Q20" s="41">
        <v>4034646.28</v>
      </c>
      <c r="R20" s="47"/>
      <c r="S20" s="47"/>
      <c r="T20" s="47"/>
      <c r="U20" s="47"/>
      <c r="V20" s="47"/>
      <c r="W20" s="47"/>
    </row>
    <row r="21" spans="1:23" ht="20.25">
      <c r="A21" s="36" t="s">
        <v>67</v>
      </c>
      <c r="B21" s="38" t="s">
        <v>47</v>
      </c>
      <c r="C21" s="36" t="s">
        <v>60</v>
      </c>
      <c r="D21" s="38" t="s">
        <v>48</v>
      </c>
      <c r="E21" s="38" t="s">
        <v>33</v>
      </c>
      <c r="F21" s="38" t="s">
        <v>34</v>
      </c>
      <c r="G21" s="36">
        <v>1</v>
      </c>
      <c r="H21" s="36" t="s">
        <v>70</v>
      </c>
      <c r="I21" s="38" t="s">
        <v>100</v>
      </c>
      <c r="J21" s="36">
        <v>3</v>
      </c>
      <c r="K21" s="41">
        <v>8305730</v>
      </c>
      <c r="L21" s="41">
        <v>-4000000</v>
      </c>
      <c r="M21" s="43">
        <v>0</v>
      </c>
      <c r="N21" s="44">
        <f t="shared" si="0"/>
        <v>4305730</v>
      </c>
      <c r="O21" s="41">
        <v>0</v>
      </c>
      <c r="P21" s="41">
        <v>0</v>
      </c>
      <c r="Q21" s="41">
        <v>0</v>
      </c>
      <c r="R21" s="47"/>
      <c r="S21" s="47"/>
      <c r="T21" s="47"/>
      <c r="U21" s="47"/>
      <c r="V21" s="47"/>
      <c r="W21" s="47"/>
    </row>
    <row r="22" spans="1:23" ht="20.25">
      <c r="A22" s="36" t="s">
        <v>67</v>
      </c>
      <c r="B22" s="38" t="s">
        <v>47</v>
      </c>
      <c r="C22" s="36" t="s">
        <v>60</v>
      </c>
      <c r="D22" s="38" t="s">
        <v>55</v>
      </c>
      <c r="E22" s="38" t="s">
        <v>33</v>
      </c>
      <c r="F22" s="37" t="s">
        <v>37</v>
      </c>
      <c r="G22" s="36">
        <v>1</v>
      </c>
      <c r="H22" s="36" t="s">
        <v>69</v>
      </c>
      <c r="I22" s="38" t="s">
        <v>101</v>
      </c>
      <c r="J22" s="36">
        <v>3</v>
      </c>
      <c r="K22" s="41">
        <v>53331</v>
      </c>
      <c r="L22" s="41">
        <v>500000</v>
      </c>
      <c r="M22" s="43">
        <v>0</v>
      </c>
      <c r="N22" s="44">
        <f t="shared" si="0"/>
        <v>553331</v>
      </c>
      <c r="O22" s="41"/>
      <c r="P22" s="41"/>
      <c r="Q22" s="41"/>
      <c r="R22" s="41">
        <v>96750</v>
      </c>
      <c r="S22" s="41">
        <v>96750</v>
      </c>
      <c r="T22" s="41">
        <v>96750</v>
      </c>
      <c r="U22" s="47"/>
      <c r="V22" s="47"/>
      <c r="W22" s="47"/>
    </row>
    <row r="23" spans="1:23" ht="20.25">
      <c r="A23" s="36" t="s">
        <v>67</v>
      </c>
      <c r="B23" s="38" t="s">
        <v>47</v>
      </c>
      <c r="C23" s="36" t="s">
        <v>60</v>
      </c>
      <c r="D23" s="38" t="s">
        <v>55</v>
      </c>
      <c r="E23" s="38" t="s">
        <v>33</v>
      </c>
      <c r="F23" s="37" t="s">
        <v>37</v>
      </c>
      <c r="G23" s="36" t="s">
        <v>66</v>
      </c>
      <c r="H23" s="36" t="s">
        <v>70</v>
      </c>
      <c r="I23" s="38" t="s">
        <v>100</v>
      </c>
      <c r="J23" s="36">
        <v>3</v>
      </c>
      <c r="K23" s="41">
        <v>124439</v>
      </c>
      <c r="L23" s="41">
        <v>0</v>
      </c>
      <c r="M23" s="43">
        <v>0</v>
      </c>
      <c r="N23" s="44">
        <f t="shared" si="0"/>
        <v>124439</v>
      </c>
      <c r="O23" s="41"/>
      <c r="P23" s="41"/>
      <c r="Q23" s="41"/>
      <c r="R23" s="41">
        <v>33288.230000000003</v>
      </c>
      <c r="S23" s="41">
        <v>33288.230000000003</v>
      </c>
      <c r="T23" s="41">
        <v>33288.230000000003</v>
      </c>
      <c r="U23" s="47"/>
      <c r="V23" s="47"/>
      <c r="W23" s="47"/>
    </row>
    <row r="24" spans="1:23" ht="20.25">
      <c r="A24" s="36" t="s">
        <v>67</v>
      </c>
      <c r="B24" s="38" t="s">
        <v>47</v>
      </c>
      <c r="C24" s="36" t="s">
        <v>60</v>
      </c>
      <c r="D24" s="38" t="s">
        <v>49</v>
      </c>
      <c r="E24" s="38" t="s">
        <v>33</v>
      </c>
      <c r="F24" s="38" t="s">
        <v>50</v>
      </c>
      <c r="G24" s="36">
        <v>1</v>
      </c>
      <c r="H24" s="36" t="s">
        <v>69</v>
      </c>
      <c r="I24" s="38" t="s">
        <v>101</v>
      </c>
      <c r="J24" s="36">
        <v>3</v>
      </c>
      <c r="K24" s="41">
        <v>6000000</v>
      </c>
      <c r="L24" s="41">
        <v>1500000</v>
      </c>
      <c r="M24" s="43">
        <v>0</v>
      </c>
      <c r="N24" s="44">
        <f t="shared" si="0"/>
        <v>7500000</v>
      </c>
      <c r="O24" s="50"/>
      <c r="P24" s="50"/>
      <c r="Q24" s="50"/>
      <c r="R24" s="50"/>
      <c r="S24" s="50"/>
      <c r="T24" s="50"/>
      <c r="U24" s="41">
        <v>7434270.9900000002</v>
      </c>
      <c r="V24" s="41">
        <v>7423451.3700000001</v>
      </c>
      <c r="W24" s="41">
        <v>7423451.3700000001</v>
      </c>
    </row>
    <row r="25" spans="1:23" ht="20.25">
      <c r="A25" s="36" t="s">
        <v>67</v>
      </c>
      <c r="B25" s="38" t="s">
        <v>47</v>
      </c>
      <c r="C25" s="36" t="s">
        <v>61</v>
      </c>
      <c r="D25" s="38" t="s">
        <v>51</v>
      </c>
      <c r="E25" s="37" t="s">
        <v>40</v>
      </c>
      <c r="F25" s="37" t="s">
        <v>41</v>
      </c>
      <c r="G25" s="36" t="s">
        <v>66</v>
      </c>
      <c r="H25" s="36" t="s">
        <v>69</v>
      </c>
      <c r="I25" s="38" t="s">
        <v>101</v>
      </c>
      <c r="J25" s="36" t="s">
        <v>71</v>
      </c>
      <c r="K25" s="41">
        <v>3902518</v>
      </c>
      <c r="L25" s="41">
        <v>900000</v>
      </c>
      <c r="M25" s="43">
        <v>0</v>
      </c>
      <c r="N25" s="44">
        <f t="shared" si="0"/>
        <v>4802518</v>
      </c>
      <c r="O25" s="50"/>
      <c r="P25" s="50"/>
      <c r="Q25" s="50"/>
      <c r="R25" s="50"/>
      <c r="S25" s="50"/>
      <c r="T25" s="50"/>
      <c r="U25" s="41">
        <v>4583988.34</v>
      </c>
      <c r="V25" s="41">
        <v>4583988.34</v>
      </c>
      <c r="W25" s="41">
        <v>4583988.34</v>
      </c>
    </row>
    <row r="26" spans="1:23" ht="20.25">
      <c r="A26" s="36" t="s">
        <v>67</v>
      </c>
      <c r="B26" s="38" t="s">
        <v>47</v>
      </c>
      <c r="C26" s="36" t="s">
        <v>61</v>
      </c>
      <c r="D26" s="38" t="s">
        <v>51</v>
      </c>
      <c r="E26" s="38" t="s">
        <v>52</v>
      </c>
      <c r="F26" s="38" t="s">
        <v>41</v>
      </c>
      <c r="G26" s="36">
        <v>1</v>
      </c>
      <c r="H26" s="36" t="s">
        <v>70</v>
      </c>
      <c r="I26" s="38" t="s">
        <v>100</v>
      </c>
      <c r="J26" s="36">
        <v>3</v>
      </c>
      <c r="K26" s="41">
        <v>10190325</v>
      </c>
      <c r="L26" s="41">
        <v>-6960000</v>
      </c>
      <c r="M26" s="43">
        <v>0</v>
      </c>
      <c r="N26" s="44">
        <f t="shared" si="0"/>
        <v>3230325</v>
      </c>
      <c r="O26" s="50"/>
      <c r="P26" s="50"/>
      <c r="Q26" s="50"/>
      <c r="R26" s="50"/>
      <c r="S26" s="50"/>
      <c r="T26" s="50"/>
      <c r="U26" s="41">
        <v>958053.53</v>
      </c>
      <c r="V26" s="41">
        <v>958053.53</v>
      </c>
      <c r="W26" s="41">
        <v>958053.53</v>
      </c>
    </row>
    <row r="27" spans="1:23" ht="12.75" customHeight="1">
      <c r="A27" s="51" t="s">
        <v>53</v>
      </c>
      <c r="B27" s="51"/>
      <c r="C27" s="51"/>
      <c r="D27" s="51"/>
      <c r="E27" s="51"/>
      <c r="F27" s="51"/>
      <c r="G27" s="51"/>
      <c r="H27" s="51"/>
      <c r="I27" s="51"/>
      <c r="J27" s="51"/>
      <c r="K27" s="10">
        <f t="shared" ref="K27:W27" si="1">SUM(K9:K26)</f>
        <v>662911150</v>
      </c>
      <c r="L27" s="10">
        <f t="shared" si="1"/>
        <v>51017909.540000007</v>
      </c>
      <c r="M27" s="10">
        <f t="shared" si="1"/>
        <v>0</v>
      </c>
      <c r="N27" s="10">
        <f t="shared" si="1"/>
        <v>713929059.53999996</v>
      </c>
      <c r="O27" s="10">
        <f t="shared" si="1"/>
        <v>433436341.84999996</v>
      </c>
      <c r="P27" s="10">
        <f t="shared" si="1"/>
        <v>433205017</v>
      </c>
      <c r="Q27" s="10">
        <f t="shared" si="1"/>
        <v>433013294.88999993</v>
      </c>
      <c r="R27" s="10">
        <f t="shared" si="1"/>
        <v>76902021.030000001</v>
      </c>
      <c r="S27" s="10">
        <f t="shared" si="1"/>
        <v>76902021.030000001</v>
      </c>
      <c r="T27" s="10">
        <f t="shared" si="1"/>
        <v>76856348.300000012</v>
      </c>
      <c r="U27" s="10">
        <f t="shared" si="1"/>
        <v>192795471.74000001</v>
      </c>
      <c r="V27" s="10">
        <f t="shared" si="1"/>
        <v>192753011.41000003</v>
      </c>
      <c r="W27" s="10">
        <f t="shared" si="1"/>
        <v>192580960.11000001</v>
      </c>
    </row>
    <row r="28" spans="1:23" ht="11.25" customHeight="1">
      <c r="A28" s="52" t="s">
        <v>54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</row>
    <row r="29" spans="1:23" ht="20.25">
      <c r="A29" s="53" t="s">
        <v>68</v>
      </c>
      <c r="B29" s="54" t="s">
        <v>72</v>
      </c>
      <c r="C29" s="55">
        <v>2061</v>
      </c>
      <c r="D29" s="54" t="s">
        <v>104</v>
      </c>
      <c r="E29" s="54" t="s">
        <v>74</v>
      </c>
      <c r="F29" s="56" t="s">
        <v>105</v>
      </c>
      <c r="G29" s="57">
        <v>1</v>
      </c>
      <c r="H29" s="57">
        <v>1500</v>
      </c>
      <c r="I29" s="37" t="s">
        <v>103</v>
      </c>
      <c r="J29" s="57">
        <v>3</v>
      </c>
      <c r="K29" s="58">
        <v>3597460</v>
      </c>
      <c r="L29" s="59">
        <v>9986014.9800000004</v>
      </c>
      <c r="M29" s="60">
        <v>0</v>
      </c>
      <c r="N29" s="59">
        <f t="shared" ref="N29:N34" si="2">K29+L29-M29</f>
        <v>13583474.98</v>
      </c>
      <c r="O29" s="60">
        <v>13059124.91</v>
      </c>
      <c r="P29" s="60">
        <v>12006126.25</v>
      </c>
      <c r="Q29" s="60">
        <v>12006126.25</v>
      </c>
      <c r="R29" s="61"/>
      <c r="S29" s="61"/>
      <c r="T29" s="61"/>
      <c r="U29" s="61"/>
      <c r="V29" s="61"/>
      <c r="W29" s="61"/>
    </row>
    <row r="30" spans="1:23" ht="20.25">
      <c r="A30" s="62" t="s">
        <v>68</v>
      </c>
      <c r="B30" s="63" t="s">
        <v>72</v>
      </c>
      <c r="C30" s="64">
        <v>2061</v>
      </c>
      <c r="D30" s="63" t="s">
        <v>90</v>
      </c>
      <c r="E30" s="63" t="s">
        <v>74</v>
      </c>
      <c r="F30" s="65" t="s">
        <v>91</v>
      </c>
      <c r="G30" s="66">
        <v>1</v>
      </c>
      <c r="H30" s="66">
        <v>1500</v>
      </c>
      <c r="I30" s="37" t="s">
        <v>103</v>
      </c>
      <c r="J30" s="66">
        <v>3</v>
      </c>
      <c r="K30" s="67">
        <v>600000</v>
      </c>
      <c r="L30" s="43">
        <v>-240623.56</v>
      </c>
      <c r="M30" s="41">
        <v>0</v>
      </c>
      <c r="N30" s="43">
        <f t="shared" si="2"/>
        <v>359376.44</v>
      </c>
      <c r="O30" s="41"/>
      <c r="P30" s="41"/>
      <c r="Q30" s="41"/>
      <c r="R30" s="68">
        <v>303162.57</v>
      </c>
      <c r="S30" s="68">
        <v>303162.57</v>
      </c>
      <c r="T30" s="68">
        <v>303162.57</v>
      </c>
      <c r="U30" s="41"/>
      <c r="V30" s="41"/>
      <c r="W30" s="41"/>
    </row>
    <row r="31" spans="1:23" ht="17.25" customHeight="1">
      <c r="A31" s="62" t="s">
        <v>68</v>
      </c>
      <c r="B31" s="63" t="s">
        <v>72</v>
      </c>
      <c r="C31" s="64">
        <v>2122</v>
      </c>
      <c r="D31" s="63" t="s">
        <v>92</v>
      </c>
      <c r="E31" s="63" t="s">
        <v>93</v>
      </c>
      <c r="F31" s="63" t="s">
        <v>94</v>
      </c>
      <c r="G31" s="66">
        <v>1</v>
      </c>
      <c r="H31" s="66">
        <v>1500</v>
      </c>
      <c r="I31" s="37" t="s">
        <v>103</v>
      </c>
      <c r="J31" s="66">
        <v>3</v>
      </c>
      <c r="K31" s="67">
        <v>795930</v>
      </c>
      <c r="L31" s="43">
        <v>6204699.04</v>
      </c>
      <c r="M31" s="41">
        <v>0</v>
      </c>
      <c r="N31" s="43">
        <f t="shared" si="2"/>
        <v>7000629.04</v>
      </c>
      <c r="O31" s="69"/>
      <c r="P31" s="69"/>
      <c r="Q31" s="69"/>
      <c r="R31" s="61"/>
      <c r="S31" s="61"/>
      <c r="T31" s="61"/>
      <c r="U31" s="70">
        <v>6139471.2699999996</v>
      </c>
      <c r="V31" s="70">
        <v>5784181.4100000001</v>
      </c>
      <c r="W31" s="70">
        <v>5784181.4100000001</v>
      </c>
    </row>
    <row r="32" spans="1:23" ht="17.25" customHeight="1">
      <c r="A32" s="62" t="s">
        <v>68</v>
      </c>
      <c r="B32" s="63" t="s">
        <v>72</v>
      </c>
      <c r="C32" s="64">
        <v>2128</v>
      </c>
      <c r="D32" s="63" t="s">
        <v>76</v>
      </c>
      <c r="E32" s="63" t="s">
        <v>74</v>
      </c>
      <c r="F32" s="71" t="s">
        <v>98</v>
      </c>
      <c r="G32" s="66">
        <v>1</v>
      </c>
      <c r="H32" s="66">
        <v>1500</v>
      </c>
      <c r="I32" s="37" t="s">
        <v>103</v>
      </c>
      <c r="J32" s="66">
        <v>3</v>
      </c>
      <c r="K32" s="67">
        <v>185480</v>
      </c>
      <c r="L32" s="43">
        <v>-80000</v>
      </c>
      <c r="M32" s="41">
        <v>0</v>
      </c>
      <c r="N32" s="43">
        <f t="shared" si="2"/>
        <v>105480</v>
      </c>
      <c r="O32" s="69"/>
      <c r="P32" s="69"/>
      <c r="Q32" s="69"/>
      <c r="R32" s="61"/>
      <c r="S32" s="61"/>
      <c r="T32" s="61"/>
      <c r="U32" s="41">
        <v>65992.03</v>
      </c>
      <c r="V32" s="41">
        <v>65992.03</v>
      </c>
      <c r="W32" s="41">
        <v>65992.03</v>
      </c>
    </row>
    <row r="33" spans="1:23" ht="15.75" customHeight="1">
      <c r="A33" s="62" t="s">
        <v>67</v>
      </c>
      <c r="B33" s="63" t="s">
        <v>78</v>
      </c>
      <c r="C33" s="64">
        <v>2061</v>
      </c>
      <c r="D33" s="63" t="s">
        <v>86</v>
      </c>
      <c r="E33" s="63" t="s">
        <v>74</v>
      </c>
      <c r="F33" s="63" t="s">
        <v>87</v>
      </c>
      <c r="G33" s="66">
        <v>1</v>
      </c>
      <c r="H33" s="66">
        <v>1759</v>
      </c>
      <c r="I33" s="38" t="s">
        <v>101</v>
      </c>
      <c r="J33" s="66">
        <v>3</v>
      </c>
      <c r="K33" s="67">
        <v>8054745</v>
      </c>
      <c r="L33" s="72">
        <v>-2048000</v>
      </c>
      <c r="M33" s="73">
        <v>0</v>
      </c>
      <c r="N33" s="72">
        <f t="shared" si="2"/>
        <v>6006745</v>
      </c>
      <c r="O33" s="41">
        <v>3610651.3</v>
      </c>
      <c r="P33" s="41">
        <v>3572573.92</v>
      </c>
      <c r="Q33" s="41">
        <v>3572573.92</v>
      </c>
      <c r="R33" s="61"/>
      <c r="S33" s="61"/>
      <c r="T33" s="61"/>
      <c r="U33" s="61"/>
      <c r="V33" s="61"/>
      <c r="W33" s="74"/>
    </row>
    <row r="34" spans="1:23" ht="20.25">
      <c r="A34" s="62" t="s">
        <v>67</v>
      </c>
      <c r="B34" s="63" t="s">
        <v>78</v>
      </c>
      <c r="C34" s="64">
        <v>2061</v>
      </c>
      <c r="D34" s="63" t="s">
        <v>86</v>
      </c>
      <c r="E34" s="63" t="s">
        <v>74</v>
      </c>
      <c r="F34" s="63" t="s">
        <v>87</v>
      </c>
      <c r="G34" s="66">
        <v>1</v>
      </c>
      <c r="H34" s="66">
        <v>1760</v>
      </c>
      <c r="I34" s="38" t="s">
        <v>100</v>
      </c>
      <c r="J34" s="66">
        <v>3</v>
      </c>
      <c r="K34" s="67">
        <v>18794406</v>
      </c>
      <c r="L34" s="72">
        <v>-940000</v>
      </c>
      <c r="M34" s="73">
        <v>0</v>
      </c>
      <c r="N34" s="72">
        <f t="shared" si="2"/>
        <v>17854406</v>
      </c>
      <c r="O34" s="41">
        <v>17528143.41</v>
      </c>
      <c r="P34" s="41">
        <v>16387198.15</v>
      </c>
      <c r="Q34" s="41">
        <v>16387198.15</v>
      </c>
      <c r="R34" s="61"/>
      <c r="S34" s="61"/>
      <c r="T34" s="61"/>
      <c r="U34" s="61"/>
      <c r="V34" s="61"/>
      <c r="W34" s="74"/>
    </row>
    <row r="35" spans="1:23" ht="15.75" customHeight="1">
      <c r="A35" s="62" t="s">
        <v>67</v>
      </c>
      <c r="B35" s="63" t="s">
        <v>78</v>
      </c>
      <c r="C35" s="64">
        <v>2061</v>
      </c>
      <c r="D35" s="63" t="s">
        <v>86</v>
      </c>
      <c r="E35" s="63" t="s">
        <v>74</v>
      </c>
      <c r="F35" s="63" t="s">
        <v>87</v>
      </c>
      <c r="G35" s="66">
        <v>1</v>
      </c>
      <c r="H35" s="66">
        <v>1759</v>
      </c>
      <c r="I35" s="38" t="s">
        <v>101</v>
      </c>
      <c r="J35" s="66">
        <v>4</v>
      </c>
      <c r="K35" s="67">
        <v>150000</v>
      </c>
      <c r="L35" s="72">
        <v>0</v>
      </c>
      <c r="M35" s="41">
        <v>0</v>
      </c>
      <c r="N35" s="75">
        <f t="shared" ref="N35:N44" si="3">K35+L35-M35</f>
        <v>150000</v>
      </c>
      <c r="O35" s="41">
        <v>94465.5</v>
      </c>
      <c r="P35" s="41">
        <v>94465.5</v>
      </c>
      <c r="Q35" s="41">
        <v>94465.5</v>
      </c>
      <c r="R35" s="61"/>
      <c r="S35" s="61"/>
      <c r="T35" s="61"/>
      <c r="U35" s="49"/>
      <c r="V35" s="49"/>
      <c r="W35" s="76"/>
    </row>
    <row r="36" spans="1:23" ht="18.75" customHeight="1">
      <c r="A36" s="62" t="s">
        <v>67</v>
      </c>
      <c r="B36" s="63" t="s">
        <v>78</v>
      </c>
      <c r="C36" s="64">
        <v>2061</v>
      </c>
      <c r="D36" s="63" t="s">
        <v>86</v>
      </c>
      <c r="E36" s="63" t="s">
        <v>74</v>
      </c>
      <c r="F36" s="63" t="s">
        <v>87</v>
      </c>
      <c r="G36" s="66">
        <v>1</v>
      </c>
      <c r="H36" s="66">
        <v>1760</v>
      </c>
      <c r="I36" s="38" t="s">
        <v>100</v>
      </c>
      <c r="J36" s="66">
        <v>4</v>
      </c>
      <c r="K36" s="67">
        <v>350000</v>
      </c>
      <c r="L36" s="72">
        <v>0</v>
      </c>
      <c r="M36" s="41">
        <v>0</v>
      </c>
      <c r="N36" s="75">
        <f t="shared" si="3"/>
        <v>350000</v>
      </c>
      <c r="O36" s="41">
        <v>139190.88</v>
      </c>
      <c r="P36" s="41">
        <v>95766.18</v>
      </c>
      <c r="Q36" s="41">
        <v>95766.18</v>
      </c>
      <c r="R36" s="61"/>
      <c r="S36" s="61"/>
      <c r="T36" s="61"/>
      <c r="U36" s="60"/>
      <c r="V36" s="61"/>
      <c r="W36" s="61"/>
    </row>
    <row r="37" spans="1:23" ht="18.75" customHeight="1">
      <c r="A37" s="62" t="s">
        <v>67</v>
      </c>
      <c r="B37" s="63" t="s">
        <v>78</v>
      </c>
      <c r="C37" s="64">
        <v>2061</v>
      </c>
      <c r="D37" s="63" t="s">
        <v>86</v>
      </c>
      <c r="E37" s="63" t="s">
        <v>74</v>
      </c>
      <c r="F37" s="63" t="s">
        <v>87</v>
      </c>
      <c r="G37" s="66">
        <v>1</v>
      </c>
      <c r="H37" s="66">
        <v>2755</v>
      </c>
      <c r="I37" s="63" t="s">
        <v>99</v>
      </c>
      <c r="J37" s="66">
        <v>4</v>
      </c>
      <c r="K37" s="44">
        <v>0</v>
      </c>
      <c r="L37" s="72">
        <v>254500</v>
      </c>
      <c r="M37" s="41">
        <v>0</v>
      </c>
      <c r="N37" s="75">
        <f t="shared" si="3"/>
        <v>254500</v>
      </c>
      <c r="O37" s="77">
        <v>128728.31</v>
      </c>
      <c r="P37" s="77">
        <v>128728.31</v>
      </c>
      <c r="Q37" s="77">
        <v>128728.31</v>
      </c>
      <c r="R37" s="61"/>
      <c r="S37" s="61"/>
      <c r="T37" s="61"/>
      <c r="U37" s="41"/>
      <c r="V37" s="61"/>
      <c r="W37" s="61"/>
    </row>
    <row r="38" spans="1:23" ht="18" customHeight="1">
      <c r="A38" s="62" t="s">
        <v>67</v>
      </c>
      <c r="B38" s="63" t="s">
        <v>78</v>
      </c>
      <c r="C38" s="64">
        <v>2061</v>
      </c>
      <c r="D38" s="63" t="s">
        <v>86</v>
      </c>
      <c r="E38" s="63" t="s">
        <v>74</v>
      </c>
      <c r="F38" s="63" t="s">
        <v>87</v>
      </c>
      <c r="G38" s="66">
        <v>1</v>
      </c>
      <c r="H38" s="66">
        <v>2760</v>
      </c>
      <c r="I38" s="38" t="s">
        <v>100</v>
      </c>
      <c r="J38" s="66">
        <v>4</v>
      </c>
      <c r="K38" s="44">
        <v>0</v>
      </c>
      <c r="L38" s="72">
        <v>700000</v>
      </c>
      <c r="M38" s="41">
        <v>0</v>
      </c>
      <c r="N38" s="75">
        <f t="shared" si="3"/>
        <v>700000</v>
      </c>
      <c r="O38" s="77">
        <v>697752.43</v>
      </c>
      <c r="P38" s="77">
        <v>143226.76</v>
      </c>
      <c r="Q38" s="77">
        <v>143226.76</v>
      </c>
      <c r="R38" s="61"/>
      <c r="S38" s="61"/>
      <c r="T38" s="61"/>
      <c r="U38" s="49"/>
      <c r="V38" s="61"/>
      <c r="W38" s="61"/>
    </row>
    <row r="39" spans="1:23" ht="15" customHeight="1">
      <c r="A39" s="62" t="s">
        <v>67</v>
      </c>
      <c r="B39" s="63" t="s">
        <v>78</v>
      </c>
      <c r="C39" s="64">
        <v>2061</v>
      </c>
      <c r="D39" s="63" t="s">
        <v>88</v>
      </c>
      <c r="E39" s="63" t="s">
        <v>74</v>
      </c>
      <c r="F39" s="63" t="s">
        <v>89</v>
      </c>
      <c r="G39" s="66">
        <v>1</v>
      </c>
      <c r="H39" s="66">
        <v>1759</v>
      </c>
      <c r="I39" s="38" t="s">
        <v>101</v>
      </c>
      <c r="J39" s="66">
        <v>3</v>
      </c>
      <c r="K39" s="67">
        <v>201669</v>
      </c>
      <c r="L39" s="43">
        <v>335000</v>
      </c>
      <c r="M39" s="43">
        <v>0</v>
      </c>
      <c r="N39" s="43">
        <f t="shared" si="3"/>
        <v>536669</v>
      </c>
      <c r="O39" s="78"/>
      <c r="P39" s="78"/>
      <c r="Q39" s="78"/>
      <c r="R39" s="43">
        <v>459879.14</v>
      </c>
      <c r="S39" s="43">
        <v>459879.14</v>
      </c>
      <c r="T39" s="43">
        <v>459879.14</v>
      </c>
      <c r="U39" s="79"/>
      <c r="V39" s="74"/>
      <c r="W39" s="74"/>
    </row>
    <row r="40" spans="1:23" ht="18.75" customHeight="1">
      <c r="A40" s="62" t="s">
        <v>67</v>
      </c>
      <c r="B40" s="80" t="s">
        <v>78</v>
      </c>
      <c r="C40" s="64">
        <v>2061</v>
      </c>
      <c r="D40" s="63" t="s">
        <v>88</v>
      </c>
      <c r="E40" s="63" t="s">
        <v>74</v>
      </c>
      <c r="F40" s="63" t="s">
        <v>89</v>
      </c>
      <c r="G40" s="66">
        <v>1</v>
      </c>
      <c r="H40" s="66">
        <v>1760</v>
      </c>
      <c r="I40" s="38" t="s">
        <v>100</v>
      </c>
      <c r="J40" s="66">
        <v>3</v>
      </c>
      <c r="K40" s="67">
        <v>470561</v>
      </c>
      <c r="L40" s="43">
        <v>0</v>
      </c>
      <c r="M40" s="43">
        <v>0</v>
      </c>
      <c r="N40" s="43">
        <f t="shared" si="3"/>
        <v>470561</v>
      </c>
      <c r="O40" s="78"/>
      <c r="P40" s="78"/>
      <c r="Q40" s="78"/>
      <c r="R40" s="43">
        <v>317689.67</v>
      </c>
      <c r="S40" s="43">
        <v>312434.34999999998</v>
      </c>
      <c r="T40" s="43">
        <v>312434.34999999998</v>
      </c>
      <c r="U40" s="78"/>
      <c r="V40" s="74"/>
      <c r="W40" s="74"/>
    </row>
    <row r="41" spans="1:23" ht="15.75" customHeight="1">
      <c r="A41" s="62" t="s">
        <v>67</v>
      </c>
      <c r="B41" s="63" t="s">
        <v>78</v>
      </c>
      <c r="C41" s="64">
        <v>2061</v>
      </c>
      <c r="D41" s="63" t="s">
        <v>88</v>
      </c>
      <c r="E41" s="63" t="s">
        <v>74</v>
      </c>
      <c r="F41" s="63" t="s">
        <v>89</v>
      </c>
      <c r="G41" s="66">
        <v>1</v>
      </c>
      <c r="H41" s="66">
        <v>1759</v>
      </c>
      <c r="I41" s="38" t="s">
        <v>101</v>
      </c>
      <c r="J41" s="66">
        <v>4</v>
      </c>
      <c r="K41" s="67">
        <v>9000</v>
      </c>
      <c r="L41" s="43">
        <v>0</v>
      </c>
      <c r="M41" s="43">
        <v>0</v>
      </c>
      <c r="N41" s="81">
        <f t="shared" si="3"/>
        <v>9000</v>
      </c>
      <c r="O41" s="69"/>
      <c r="P41" s="69"/>
      <c r="Q41" s="69"/>
      <c r="R41" s="82">
        <v>0</v>
      </c>
      <c r="S41" s="82">
        <v>0</v>
      </c>
      <c r="T41" s="82">
        <v>0</v>
      </c>
      <c r="U41" s="61"/>
      <c r="V41" s="61"/>
      <c r="W41" s="61"/>
    </row>
    <row r="42" spans="1:23" ht="18" customHeight="1">
      <c r="A42" s="62">
        <v>5401</v>
      </c>
      <c r="B42" s="63" t="s">
        <v>78</v>
      </c>
      <c r="C42" s="64">
        <v>2061</v>
      </c>
      <c r="D42" s="63" t="s">
        <v>88</v>
      </c>
      <c r="E42" s="63" t="s">
        <v>74</v>
      </c>
      <c r="F42" s="63" t="s">
        <v>89</v>
      </c>
      <c r="G42" s="66">
        <v>1</v>
      </c>
      <c r="H42" s="66">
        <v>1760</v>
      </c>
      <c r="I42" s="38" t="s">
        <v>100</v>
      </c>
      <c r="J42" s="66">
        <v>4</v>
      </c>
      <c r="K42" s="67">
        <v>21000</v>
      </c>
      <c r="L42" s="43">
        <v>0</v>
      </c>
      <c r="M42" s="43">
        <v>0</v>
      </c>
      <c r="N42" s="81">
        <f t="shared" si="3"/>
        <v>21000</v>
      </c>
      <c r="O42" s="69"/>
      <c r="P42" s="69"/>
      <c r="Q42" s="69"/>
      <c r="R42" s="43">
        <v>3549.95</v>
      </c>
      <c r="S42" s="82">
        <v>0</v>
      </c>
      <c r="T42" s="82">
        <v>0</v>
      </c>
      <c r="U42" s="61"/>
      <c r="V42" s="61"/>
      <c r="W42" s="61"/>
    </row>
    <row r="43" spans="1:23" ht="15.75" customHeight="1">
      <c r="A43" s="62">
        <v>5401</v>
      </c>
      <c r="B43" s="63" t="s">
        <v>78</v>
      </c>
      <c r="C43" s="64">
        <v>2122</v>
      </c>
      <c r="D43" s="63" t="s">
        <v>97</v>
      </c>
      <c r="E43" s="63" t="s">
        <v>93</v>
      </c>
      <c r="F43" s="63" t="s">
        <v>94</v>
      </c>
      <c r="G43" s="66">
        <v>1</v>
      </c>
      <c r="H43" s="66">
        <v>1759</v>
      </c>
      <c r="I43" s="38" t="s">
        <v>101</v>
      </c>
      <c r="J43" s="66">
        <v>3</v>
      </c>
      <c r="K43" s="67">
        <v>5042518</v>
      </c>
      <c r="L43" s="43">
        <v>770000</v>
      </c>
      <c r="M43" s="43">
        <v>0</v>
      </c>
      <c r="N43" s="81">
        <f t="shared" si="3"/>
        <v>5812518</v>
      </c>
      <c r="O43" s="83"/>
      <c r="P43" s="83"/>
      <c r="Q43" s="83"/>
      <c r="R43" s="78"/>
      <c r="S43" s="78"/>
      <c r="T43" s="78"/>
      <c r="U43" s="43">
        <v>3322451.1</v>
      </c>
      <c r="V43" s="43">
        <v>2915707.65</v>
      </c>
      <c r="W43" s="43">
        <v>2915707.65</v>
      </c>
    </row>
    <row r="44" spans="1:23" ht="19.5" customHeight="1">
      <c r="A44" s="62">
        <v>5401</v>
      </c>
      <c r="B44" s="63" t="s">
        <v>78</v>
      </c>
      <c r="C44" s="64">
        <v>2122</v>
      </c>
      <c r="D44" s="63" t="s">
        <v>97</v>
      </c>
      <c r="E44" s="63" t="s">
        <v>93</v>
      </c>
      <c r="F44" s="63" t="s">
        <v>94</v>
      </c>
      <c r="G44" s="66">
        <v>1</v>
      </c>
      <c r="H44" s="66">
        <v>1760</v>
      </c>
      <c r="I44" s="38" t="s">
        <v>100</v>
      </c>
      <c r="J44" s="66">
        <v>3</v>
      </c>
      <c r="K44" s="67">
        <v>12230639</v>
      </c>
      <c r="L44" s="43">
        <v>5260000</v>
      </c>
      <c r="M44" s="43">
        <v>0</v>
      </c>
      <c r="N44" s="81">
        <f t="shared" si="3"/>
        <v>17490639</v>
      </c>
      <c r="O44" s="84"/>
      <c r="P44" s="84"/>
      <c r="Q44" s="84"/>
      <c r="R44" s="83"/>
      <c r="S44" s="83"/>
      <c r="T44" s="83"/>
      <c r="U44" s="43">
        <v>17256649.149999999</v>
      </c>
      <c r="V44" s="43">
        <v>14132111.35</v>
      </c>
      <c r="W44" s="43">
        <v>14106580.529999999</v>
      </c>
    </row>
    <row r="45" spans="1:23" ht="18" customHeight="1">
      <c r="A45" s="62" t="s">
        <v>68</v>
      </c>
      <c r="B45" s="63" t="s">
        <v>72</v>
      </c>
      <c r="C45" s="64">
        <v>2061</v>
      </c>
      <c r="D45" s="63" t="s">
        <v>73</v>
      </c>
      <c r="E45" s="63" t="s">
        <v>74</v>
      </c>
      <c r="F45" s="63" t="s">
        <v>75</v>
      </c>
      <c r="G45" s="66">
        <v>1</v>
      </c>
      <c r="H45" s="66">
        <v>1500</v>
      </c>
      <c r="I45" s="37" t="s">
        <v>103</v>
      </c>
      <c r="J45" s="66">
        <v>3</v>
      </c>
      <c r="K45" s="67">
        <v>169760</v>
      </c>
      <c r="L45" s="44">
        <v>0</v>
      </c>
      <c r="M45" s="41">
        <v>0</v>
      </c>
      <c r="N45" s="44">
        <f t="shared" ref="N45:N53" si="4">K45+L45-M45</f>
        <v>169760</v>
      </c>
      <c r="O45" s="37"/>
      <c r="P45" s="37"/>
      <c r="Q45" s="37"/>
      <c r="R45" s="37"/>
      <c r="S45" s="37"/>
      <c r="T45" s="37"/>
      <c r="U45" s="41">
        <v>70530.05</v>
      </c>
      <c r="V45" s="41">
        <v>70530.05</v>
      </c>
      <c r="W45" s="41">
        <v>70530.05</v>
      </c>
    </row>
    <row r="46" spans="1:23" ht="18" customHeight="1">
      <c r="A46" s="62" t="s">
        <v>68</v>
      </c>
      <c r="B46" s="63" t="s">
        <v>72</v>
      </c>
      <c r="C46" s="64">
        <v>2061</v>
      </c>
      <c r="D46" s="63" t="s">
        <v>73</v>
      </c>
      <c r="E46" s="63" t="s">
        <v>74</v>
      </c>
      <c r="F46" s="63" t="s">
        <v>75</v>
      </c>
      <c r="G46" s="66">
        <v>1</v>
      </c>
      <c r="H46" s="66">
        <v>1500</v>
      </c>
      <c r="I46" s="37" t="s">
        <v>103</v>
      </c>
      <c r="J46" s="66">
        <v>4</v>
      </c>
      <c r="K46" s="67">
        <v>100000</v>
      </c>
      <c r="L46" s="44">
        <v>-100000</v>
      </c>
      <c r="M46" s="41">
        <v>0</v>
      </c>
      <c r="N46" s="44">
        <f t="shared" si="4"/>
        <v>0</v>
      </c>
      <c r="O46" s="37"/>
      <c r="P46" s="37"/>
      <c r="Q46" s="37"/>
      <c r="R46" s="69"/>
      <c r="S46" s="69"/>
      <c r="T46" s="69"/>
      <c r="U46" s="41">
        <v>0</v>
      </c>
      <c r="V46" s="41">
        <v>0</v>
      </c>
      <c r="W46" s="41">
        <v>0</v>
      </c>
    </row>
    <row r="47" spans="1:23" ht="16.5" customHeight="1">
      <c r="A47" s="12" t="s">
        <v>77</v>
      </c>
      <c r="B47" s="13" t="s">
        <v>78</v>
      </c>
      <c r="C47" s="14">
        <v>2061</v>
      </c>
      <c r="D47" s="13" t="s">
        <v>79</v>
      </c>
      <c r="E47" s="13" t="s">
        <v>74</v>
      </c>
      <c r="F47" s="13" t="s">
        <v>80</v>
      </c>
      <c r="G47" s="15">
        <v>1</v>
      </c>
      <c r="H47" s="15">
        <v>1759</v>
      </c>
      <c r="I47" s="38" t="s">
        <v>101</v>
      </c>
      <c r="J47" s="15">
        <v>4</v>
      </c>
      <c r="K47" s="17">
        <v>15000</v>
      </c>
      <c r="L47" s="9">
        <v>0</v>
      </c>
      <c r="M47" s="9">
        <v>0</v>
      </c>
      <c r="N47" s="10">
        <f t="shared" si="4"/>
        <v>15000</v>
      </c>
      <c r="O47" s="9"/>
      <c r="P47" s="9"/>
      <c r="Q47" s="9"/>
      <c r="R47" s="6"/>
      <c r="S47" s="6"/>
      <c r="T47" s="6"/>
      <c r="U47" s="9">
        <v>0</v>
      </c>
      <c r="V47" s="9">
        <v>0</v>
      </c>
      <c r="W47" s="9">
        <v>0</v>
      </c>
    </row>
    <row r="48" spans="1:23" ht="20.25">
      <c r="A48" s="12">
        <v>5401</v>
      </c>
      <c r="B48" s="13" t="s">
        <v>78</v>
      </c>
      <c r="C48" s="14">
        <v>2061</v>
      </c>
      <c r="D48" s="13" t="s">
        <v>79</v>
      </c>
      <c r="E48" s="13" t="s">
        <v>74</v>
      </c>
      <c r="F48" s="13" t="s">
        <v>80</v>
      </c>
      <c r="G48" s="15">
        <v>1</v>
      </c>
      <c r="H48" s="15">
        <v>1760</v>
      </c>
      <c r="I48" s="38" t="s">
        <v>100</v>
      </c>
      <c r="J48" s="15">
        <v>4</v>
      </c>
      <c r="K48" s="17">
        <v>35000</v>
      </c>
      <c r="L48" s="9">
        <v>0</v>
      </c>
      <c r="M48" s="9">
        <v>0</v>
      </c>
      <c r="N48" s="10">
        <f t="shared" si="4"/>
        <v>35000</v>
      </c>
      <c r="O48" s="9"/>
      <c r="P48" s="9"/>
      <c r="Q48" s="9"/>
      <c r="R48" s="6"/>
      <c r="S48" s="6"/>
      <c r="T48" s="6"/>
      <c r="U48" s="9">
        <v>0</v>
      </c>
      <c r="V48" s="9">
        <v>0</v>
      </c>
      <c r="W48" s="9">
        <v>0</v>
      </c>
    </row>
    <row r="49" spans="1:26" ht="15.75" customHeight="1">
      <c r="A49" s="12">
        <v>5401</v>
      </c>
      <c r="B49" s="13" t="s">
        <v>78</v>
      </c>
      <c r="C49" s="14">
        <v>2061</v>
      </c>
      <c r="D49" s="13" t="s">
        <v>82</v>
      </c>
      <c r="E49" s="13" t="s">
        <v>74</v>
      </c>
      <c r="F49" s="13" t="s">
        <v>83</v>
      </c>
      <c r="G49" s="15">
        <v>1</v>
      </c>
      <c r="H49" s="15">
        <v>1759</v>
      </c>
      <c r="I49" s="38" t="s">
        <v>101</v>
      </c>
      <c r="J49" s="15">
        <v>4</v>
      </c>
      <c r="K49" s="17">
        <v>15000</v>
      </c>
      <c r="L49" s="9">
        <v>0</v>
      </c>
      <c r="M49" s="9">
        <v>0</v>
      </c>
      <c r="N49" s="10">
        <f t="shared" si="4"/>
        <v>15000</v>
      </c>
      <c r="O49" s="9"/>
      <c r="P49" s="9"/>
      <c r="Q49" s="9"/>
      <c r="R49" s="18"/>
      <c r="S49" s="6"/>
      <c r="T49" s="6"/>
      <c r="U49" s="9">
        <v>0</v>
      </c>
      <c r="V49" s="9">
        <v>0</v>
      </c>
      <c r="W49" s="9">
        <v>0</v>
      </c>
    </row>
    <row r="50" spans="1:26" ht="20.25">
      <c r="A50" s="12">
        <v>5401</v>
      </c>
      <c r="B50" s="13" t="s">
        <v>78</v>
      </c>
      <c r="C50" s="14">
        <v>2061</v>
      </c>
      <c r="D50" s="13" t="s">
        <v>82</v>
      </c>
      <c r="E50" s="13" t="s">
        <v>74</v>
      </c>
      <c r="F50" s="13" t="s">
        <v>83</v>
      </c>
      <c r="G50" s="15">
        <v>1</v>
      </c>
      <c r="H50" s="15">
        <v>1760</v>
      </c>
      <c r="I50" s="38" t="s">
        <v>100</v>
      </c>
      <c r="J50" s="15">
        <v>4</v>
      </c>
      <c r="K50" s="17">
        <v>35000</v>
      </c>
      <c r="L50" s="9">
        <v>0</v>
      </c>
      <c r="M50" s="9">
        <v>0</v>
      </c>
      <c r="N50" s="10">
        <f t="shared" si="4"/>
        <v>35000</v>
      </c>
      <c r="O50" s="18"/>
      <c r="P50" s="18"/>
      <c r="Q50" s="18"/>
      <c r="R50" s="9"/>
      <c r="S50" s="9"/>
      <c r="T50" s="9"/>
      <c r="U50" s="9">
        <v>0</v>
      </c>
      <c r="V50" s="9">
        <v>0</v>
      </c>
      <c r="W50" s="9">
        <v>0</v>
      </c>
    </row>
    <row r="51" spans="1:26" ht="17.25" customHeight="1">
      <c r="A51" s="12">
        <v>5401</v>
      </c>
      <c r="B51" s="13" t="s">
        <v>78</v>
      </c>
      <c r="C51" s="14">
        <v>2061</v>
      </c>
      <c r="D51" s="13" t="s">
        <v>106</v>
      </c>
      <c r="E51" s="13" t="s">
        <v>74</v>
      </c>
      <c r="F51" s="13" t="s">
        <v>107</v>
      </c>
      <c r="G51" s="15">
        <v>1</v>
      </c>
      <c r="H51" s="15">
        <v>1759</v>
      </c>
      <c r="I51" s="38" t="s">
        <v>101</v>
      </c>
      <c r="J51" s="15">
        <v>3</v>
      </c>
      <c r="K51" s="17">
        <v>1200000</v>
      </c>
      <c r="L51" s="9">
        <v>2400000</v>
      </c>
      <c r="M51" s="9">
        <v>0</v>
      </c>
      <c r="N51" s="10">
        <f t="shared" si="4"/>
        <v>3600000</v>
      </c>
      <c r="O51" s="85"/>
      <c r="P51" s="85"/>
      <c r="Q51" s="85"/>
      <c r="R51" s="86"/>
      <c r="S51" s="86"/>
      <c r="T51" s="86"/>
      <c r="U51" s="9">
        <v>3231735.03</v>
      </c>
      <c r="V51" s="9">
        <v>87575.61</v>
      </c>
      <c r="W51" s="9">
        <v>87575.61</v>
      </c>
    </row>
    <row r="52" spans="1:26" ht="18.75" customHeight="1">
      <c r="A52" s="87">
        <v>5401</v>
      </c>
      <c r="B52" s="13" t="s">
        <v>47</v>
      </c>
      <c r="C52" s="88">
        <v>2061</v>
      </c>
      <c r="D52" s="13" t="s">
        <v>95</v>
      </c>
      <c r="E52" s="13" t="s">
        <v>33</v>
      </c>
      <c r="F52" s="13" t="s">
        <v>96</v>
      </c>
      <c r="G52" s="89">
        <v>1</v>
      </c>
      <c r="H52" s="89">
        <v>1760</v>
      </c>
      <c r="I52" s="38" t="s">
        <v>100</v>
      </c>
      <c r="J52" s="15">
        <v>3</v>
      </c>
      <c r="K52" s="17">
        <v>2800000</v>
      </c>
      <c r="L52" s="9">
        <v>1190000</v>
      </c>
      <c r="M52" s="9">
        <v>0</v>
      </c>
      <c r="N52" s="10">
        <f t="shared" si="4"/>
        <v>3990000</v>
      </c>
      <c r="O52" s="85"/>
      <c r="P52" s="85"/>
      <c r="Q52" s="85"/>
      <c r="R52" s="85"/>
      <c r="S52" s="85"/>
      <c r="T52" s="85"/>
      <c r="U52" s="9">
        <v>3974674.73</v>
      </c>
      <c r="V52" s="9">
        <v>1418173.21</v>
      </c>
      <c r="W52" s="9">
        <v>1418173.21</v>
      </c>
    </row>
    <row r="53" spans="1:26" ht="20.25">
      <c r="A53" s="12">
        <v>5401</v>
      </c>
      <c r="B53" s="13" t="s">
        <v>78</v>
      </c>
      <c r="C53" s="14">
        <v>2061</v>
      </c>
      <c r="D53" s="13" t="s">
        <v>106</v>
      </c>
      <c r="E53" s="13" t="s">
        <v>74</v>
      </c>
      <c r="F53" s="13" t="s">
        <v>107</v>
      </c>
      <c r="G53" s="15">
        <v>1</v>
      </c>
      <c r="H53" s="15">
        <v>2760</v>
      </c>
      <c r="I53" s="38" t="s">
        <v>100</v>
      </c>
      <c r="J53" s="15">
        <v>3</v>
      </c>
      <c r="K53" s="20">
        <v>0</v>
      </c>
      <c r="L53" s="9">
        <v>1300000</v>
      </c>
      <c r="M53" s="9">
        <v>0</v>
      </c>
      <c r="N53" s="10">
        <f t="shared" si="4"/>
        <v>1300000</v>
      </c>
      <c r="O53" s="85"/>
      <c r="P53" s="85"/>
      <c r="Q53" s="85"/>
      <c r="R53" s="85"/>
      <c r="S53" s="85"/>
      <c r="T53" s="85"/>
      <c r="U53" s="9">
        <v>1299980</v>
      </c>
      <c r="V53" s="9">
        <v>247029.56</v>
      </c>
      <c r="W53" s="9">
        <v>247029.56</v>
      </c>
    </row>
    <row r="54" spans="1:26" ht="21.75" customHeight="1">
      <c r="A54" s="12">
        <v>5401</v>
      </c>
      <c r="B54" s="13" t="s">
        <v>78</v>
      </c>
      <c r="C54" s="14">
        <v>2122</v>
      </c>
      <c r="D54" s="13" t="s">
        <v>108</v>
      </c>
      <c r="E54" s="13" t="s">
        <v>74</v>
      </c>
      <c r="F54" s="13" t="s">
        <v>109</v>
      </c>
      <c r="G54" s="15">
        <v>1</v>
      </c>
      <c r="H54" s="15">
        <v>1759</v>
      </c>
      <c r="I54" s="38" t="s">
        <v>101</v>
      </c>
      <c r="J54" s="15">
        <v>4</v>
      </c>
      <c r="K54" s="17">
        <v>600000</v>
      </c>
      <c r="L54" s="9">
        <v>800000</v>
      </c>
      <c r="M54" s="9">
        <v>0</v>
      </c>
      <c r="N54" s="10">
        <f t="shared" ref="N54:N67" si="5">K54+L54-M54</f>
        <v>1400000</v>
      </c>
      <c r="O54" s="6"/>
      <c r="P54" s="6"/>
      <c r="Q54" s="6"/>
      <c r="R54" s="6"/>
      <c r="S54" s="6"/>
      <c r="T54" s="6"/>
      <c r="U54" s="9">
        <v>315689.3</v>
      </c>
      <c r="V54" s="9">
        <v>294089.3</v>
      </c>
      <c r="W54" s="9">
        <v>294089.3</v>
      </c>
    </row>
    <row r="55" spans="1:26" ht="23.25" customHeight="1">
      <c r="A55" s="12">
        <v>5401</v>
      </c>
      <c r="B55" s="13" t="s">
        <v>78</v>
      </c>
      <c r="C55" s="14">
        <v>2122</v>
      </c>
      <c r="D55" s="13" t="s">
        <v>108</v>
      </c>
      <c r="E55" s="13" t="s">
        <v>74</v>
      </c>
      <c r="F55" s="13" t="s">
        <v>109</v>
      </c>
      <c r="G55" s="15">
        <v>1</v>
      </c>
      <c r="H55" s="15">
        <v>1760</v>
      </c>
      <c r="I55" s="38" t="s">
        <v>100</v>
      </c>
      <c r="J55" s="15">
        <v>4</v>
      </c>
      <c r="K55" s="17">
        <v>1400000</v>
      </c>
      <c r="L55" s="9">
        <v>0</v>
      </c>
      <c r="M55" s="9">
        <v>0</v>
      </c>
      <c r="N55" s="10">
        <f t="shared" si="5"/>
        <v>1400000</v>
      </c>
      <c r="O55" s="6"/>
      <c r="P55" s="6"/>
      <c r="Q55" s="6"/>
      <c r="R55" s="6"/>
      <c r="S55" s="6"/>
      <c r="T55" s="6"/>
      <c r="U55" s="9">
        <v>1121433.24</v>
      </c>
      <c r="V55" s="9">
        <v>871008.24</v>
      </c>
      <c r="W55" s="9">
        <v>871008.24</v>
      </c>
    </row>
    <row r="56" spans="1:26" ht="23.25" customHeight="1">
      <c r="A56" s="12">
        <v>5401</v>
      </c>
      <c r="B56" s="13" t="s">
        <v>78</v>
      </c>
      <c r="C56" s="14">
        <v>2122</v>
      </c>
      <c r="D56" s="13" t="s">
        <v>108</v>
      </c>
      <c r="E56" s="13" t="s">
        <v>74</v>
      </c>
      <c r="F56" s="13" t="s">
        <v>109</v>
      </c>
      <c r="G56" s="15">
        <v>1</v>
      </c>
      <c r="H56" s="15">
        <v>2760</v>
      </c>
      <c r="I56" s="38" t="s">
        <v>100</v>
      </c>
      <c r="J56" s="15">
        <v>4</v>
      </c>
      <c r="K56" s="20">
        <v>0</v>
      </c>
      <c r="L56" s="9">
        <v>1245500</v>
      </c>
      <c r="M56" s="9">
        <v>0</v>
      </c>
      <c r="N56" s="10">
        <f t="shared" si="5"/>
        <v>1245500</v>
      </c>
      <c r="O56" s="6"/>
      <c r="P56" s="6"/>
      <c r="Q56" s="6"/>
      <c r="R56" s="6"/>
      <c r="S56" s="6"/>
      <c r="T56" s="6"/>
      <c r="U56" s="9">
        <v>1124393</v>
      </c>
      <c r="V56" s="9">
        <v>903000</v>
      </c>
      <c r="W56" s="9">
        <v>903000</v>
      </c>
    </row>
    <row r="57" spans="1:26" ht="16.5" customHeight="1">
      <c r="A57" s="12">
        <v>5401</v>
      </c>
      <c r="B57" s="13" t="s">
        <v>78</v>
      </c>
      <c r="C57" s="14">
        <v>2126</v>
      </c>
      <c r="D57" s="13" t="s">
        <v>84</v>
      </c>
      <c r="E57" s="13" t="s">
        <v>74</v>
      </c>
      <c r="F57" s="13" t="s">
        <v>85</v>
      </c>
      <c r="G57" s="15">
        <v>1</v>
      </c>
      <c r="H57" s="15">
        <v>1759</v>
      </c>
      <c r="I57" s="38" t="s">
        <v>101</v>
      </c>
      <c r="J57" s="15">
        <v>3</v>
      </c>
      <c r="K57" s="17">
        <v>2100000</v>
      </c>
      <c r="L57" s="9">
        <v>-500000</v>
      </c>
      <c r="M57" s="9">
        <v>0</v>
      </c>
      <c r="N57" s="10">
        <f t="shared" si="5"/>
        <v>1600000</v>
      </c>
      <c r="O57" s="85"/>
      <c r="P57" s="85"/>
      <c r="Q57" s="85"/>
      <c r="R57" s="85"/>
      <c r="S57" s="85"/>
      <c r="T57" s="85"/>
      <c r="U57" s="9">
        <v>649985.93999999994</v>
      </c>
      <c r="V57" s="9">
        <v>564134.6</v>
      </c>
      <c r="W57" s="9">
        <v>564134.6</v>
      </c>
    </row>
    <row r="58" spans="1:26" ht="18.75" customHeight="1">
      <c r="A58" s="87">
        <v>5401</v>
      </c>
      <c r="B58" s="13" t="s">
        <v>47</v>
      </c>
      <c r="C58" s="14">
        <v>2126</v>
      </c>
      <c r="D58" s="13" t="s">
        <v>84</v>
      </c>
      <c r="E58" s="13" t="s">
        <v>74</v>
      </c>
      <c r="F58" s="13" t="s">
        <v>85</v>
      </c>
      <c r="G58" s="15">
        <v>1</v>
      </c>
      <c r="H58" s="15">
        <v>1760</v>
      </c>
      <c r="I58" s="38" t="s">
        <v>100</v>
      </c>
      <c r="J58" s="15">
        <v>3</v>
      </c>
      <c r="K58" s="17">
        <v>4900000</v>
      </c>
      <c r="L58" s="9">
        <v>2000000</v>
      </c>
      <c r="M58" s="9">
        <v>0</v>
      </c>
      <c r="N58" s="10">
        <f t="shared" si="5"/>
        <v>6900000</v>
      </c>
      <c r="O58" s="85"/>
      <c r="P58" s="85"/>
      <c r="Q58" s="85"/>
      <c r="R58" s="85"/>
      <c r="S58" s="85"/>
      <c r="T58" s="85"/>
      <c r="U58" s="9">
        <v>5958717.9500000002</v>
      </c>
      <c r="V58" s="9">
        <v>5301650.9800000004</v>
      </c>
      <c r="W58" s="9">
        <v>5301650.9800000004</v>
      </c>
    </row>
    <row r="59" spans="1:26" ht="17.25" customHeight="1">
      <c r="A59" s="12">
        <v>5401</v>
      </c>
      <c r="B59" s="13" t="s">
        <v>78</v>
      </c>
      <c r="C59" s="14">
        <v>2126</v>
      </c>
      <c r="D59" s="13" t="s">
        <v>84</v>
      </c>
      <c r="E59" s="13" t="s">
        <v>74</v>
      </c>
      <c r="F59" s="13" t="s">
        <v>85</v>
      </c>
      <c r="G59" s="15">
        <v>1</v>
      </c>
      <c r="H59" s="15">
        <v>1759</v>
      </c>
      <c r="I59" s="38" t="s">
        <v>101</v>
      </c>
      <c r="J59" s="15">
        <v>4</v>
      </c>
      <c r="K59" s="17">
        <v>240000</v>
      </c>
      <c r="L59" s="9">
        <v>0</v>
      </c>
      <c r="M59" s="9">
        <v>0</v>
      </c>
      <c r="N59" s="10">
        <f t="shared" si="5"/>
        <v>240000</v>
      </c>
      <c r="O59" s="18"/>
      <c r="P59" s="18"/>
      <c r="Q59" s="18"/>
      <c r="R59" s="18"/>
      <c r="S59" s="18"/>
      <c r="T59" s="18"/>
      <c r="U59" s="9">
        <v>196000</v>
      </c>
      <c r="V59" s="9">
        <v>196000</v>
      </c>
      <c r="W59" s="9">
        <v>196000</v>
      </c>
    </row>
    <row r="60" spans="1:26" ht="20.25">
      <c r="A60" s="12">
        <v>5401</v>
      </c>
      <c r="B60" s="13" t="s">
        <v>78</v>
      </c>
      <c r="C60" s="14">
        <v>2126</v>
      </c>
      <c r="D60" s="13" t="s">
        <v>84</v>
      </c>
      <c r="E60" s="13" t="s">
        <v>74</v>
      </c>
      <c r="F60" s="13" t="s">
        <v>85</v>
      </c>
      <c r="G60" s="15">
        <v>1</v>
      </c>
      <c r="H60" s="15">
        <v>1760</v>
      </c>
      <c r="I60" s="38" t="s">
        <v>100</v>
      </c>
      <c r="J60" s="15">
        <v>4</v>
      </c>
      <c r="K60" s="17">
        <v>560000</v>
      </c>
      <c r="L60" s="9">
        <v>-300000</v>
      </c>
      <c r="M60" s="9">
        <v>0</v>
      </c>
      <c r="N60" s="10">
        <f t="shared" si="5"/>
        <v>260000</v>
      </c>
      <c r="O60" s="18"/>
      <c r="P60" s="18"/>
      <c r="Q60" s="18"/>
      <c r="R60" s="18"/>
      <c r="S60" s="18"/>
      <c r="T60" s="18"/>
      <c r="U60" s="9">
        <v>56000</v>
      </c>
      <c r="V60" s="9">
        <v>56000</v>
      </c>
      <c r="W60" s="9">
        <v>56000</v>
      </c>
    </row>
    <row r="61" spans="1:26" ht="20.25">
      <c r="A61" s="12">
        <v>5401</v>
      </c>
      <c r="B61" s="13" t="s">
        <v>78</v>
      </c>
      <c r="C61" s="14">
        <v>2126</v>
      </c>
      <c r="D61" s="13" t="s">
        <v>110</v>
      </c>
      <c r="E61" s="13" t="s">
        <v>74</v>
      </c>
      <c r="F61" s="13" t="s">
        <v>111</v>
      </c>
      <c r="G61" s="15">
        <v>1</v>
      </c>
      <c r="H61" s="15">
        <v>1759</v>
      </c>
      <c r="I61" s="13" t="s">
        <v>81</v>
      </c>
      <c r="J61" s="15">
        <v>3</v>
      </c>
      <c r="K61" s="17">
        <v>1350000</v>
      </c>
      <c r="L61" s="9">
        <v>0</v>
      </c>
      <c r="M61" s="9">
        <v>0</v>
      </c>
      <c r="N61" s="10">
        <f t="shared" si="5"/>
        <v>1350000</v>
      </c>
      <c r="O61" s="85"/>
      <c r="P61" s="85"/>
      <c r="Q61" s="85"/>
      <c r="R61" s="85"/>
      <c r="S61" s="85"/>
      <c r="T61" s="85"/>
      <c r="U61" s="9">
        <v>1012437.33</v>
      </c>
      <c r="V61" s="9">
        <v>398318.33</v>
      </c>
      <c r="W61" s="9">
        <v>398318.33</v>
      </c>
    </row>
    <row r="62" spans="1:26" ht="20.25">
      <c r="A62" s="87">
        <v>5401</v>
      </c>
      <c r="B62" s="13" t="s">
        <v>47</v>
      </c>
      <c r="C62" s="14">
        <v>2126</v>
      </c>
      <c r="D62" s="13" t="s">
        <v>110</v>
      </c>
      <c r="E62" s="13" t="s">
        <v>74</v>
      </c>
      <c r="F62" s="13" t="s">
        <v>111</v>
      </c>
      <c r="G62" s="15">
        <v>1</v>
      </c>
      <c r="H62" s="15">
        <v>1760</v>
      </c>
      <c r="I62" s="38" t="s">
        <v>100</v>
      </c>
      <c r="J62" s="15">
        <v>3</v>
      </c>
      <c r="K62" s="17">
        <v>3150000</v>
      </c>
      <c r="L62" s="9">
        <v>1500000</v>
      </c>
      <c r="M62" s="9">
        <v>0</v>
      </c>
      <c r="N62" s="10">
        <f t="shared" si="5"/>
        <v>4650000</v>
      </c>
      <c r="O62" s="85"/>
      <c r="P62" s="85"/>
      <c r="Q62" s="85"/>
      <c r="R62" s="85"/>
      <c r="S62" s="85"/>
      <c r="T62" s="85"/>
      <c r="U62" s="9">
        <v>3992703.12</v>
      </c>
      <c r="V62" s="9">
        <v>3451950.57</v>
      </c>
      <c r="W62" s="9">
        <v>3451950.57</v>
      </c>
    </row>
    <row r="63" spans="1:26" ht="20.25">
      <c r="A63" s="12">
        <v>5401</v>
      </c>
      <c r="B63" s="13" t="s">
        <v>78</v>
      </c>
      <c r="C63" s="14">
        <v>2126</v>
      </c>
      <c r="D63" s="13" t="s">
        <v>110</v>
      </c>
      <c r="E63" s="13" t="s">
        <v>74</v>
      </c>
      <c r="F63" s="13" t="s">
        <v>111</v>
      </c>
      <c r="G63" s="15">
        <v>1</v>
      </c>
      <c r="H63" s="15">
        <v>1759</v>
      </c>
      <c r="I63" s="38" t="s">
        <v>101</v>
      </c>
      <c r="J63" s="15">
        <v>4</v>
      </c>
      <c r="K63" s="17">
        <v>750000</v>
      </c>
      <c r="L63" s="9">
        <v>2600000</v>
      </c>
      <c r="M63" s="9">
        <v>0</v>
      </c>
      <c r="N63" s="10">
        <f t="shared" si="5"/>
        <v>3350000</v>
      </c>
      <c r="O63" s="18"/>
      <c r="P63" s="18"/>
      <c r="Q63" s="18"/>
      <c r="R63" s="18"/>
      <c r="S63" s="18"/>
      <c r="T63" s="18"/>
      <c r="U63" s="9">
        <v>3242301.03</v>
      </c>
      <c r="V63" s="9">
        <v>223881.53</v>
      </c>
      <c r="W63" s="9">
        <v>223881.53</v>
      </c>
      <c r="X63" s="19"/>
      <c r="Y63" s="19"/>
      <c r="Z63" s="19"/>
    </row>
    <row r="64" spans="1:26" ht="20.25">
      <c r="A64" s="12">
        <v>5401</v>
      </c>
      <c r="B64" s="13" t="s">
        <v>78</v>
      </c>
      <c r="C64" s="14">
        <v>2126</v>
      </c>
      <c r="D64" s="13" t="s">
        <v>110</v>
      </c>
      <c r="E64" s="13" t="s">
        <v>74</v>
      </c>
      <c r="F64" s="13" t="s">
        <v>111</v>
      </c>
      <c r="G64" s="15">
        <v>1</v>
      </c>
      <c r="H64" s="15">
        <v>1760</v>
      </c>
      <c r="I64" s="38" t="s">
        <v>100</v>
      </c>
      <c r="J64" s="15">
        <v>4</v>
      </c>
      <c r="K64" s="17">
        <v>1750000</v>
      </c>
      <c r="L64" s="9">
        <v>450000</v>
      </c>
      <c r="M64" s="9">
        <v>0</v>
      </c>
      <c r="N64" s="10">
        <f t="shared" si="5"/>
        <v>2200000</v>
      </c>
      <c r="O64" s="18"/>
      <c r="P64" s="18"/>
      <c r="Q64" s="18"/>
      <c r="R64" s="18"/>
      <c r="S64" s="18"/>
      <c r="T64" s="18"/>
      <c r="U64" s="9">
        <v>2124191.1</v>
      </c>
      <c r="V64" s="9">
        <v>1661317.1</v>
      </c>
      <c r="W64" s="9">
        <v>1661317.1</v>
      </c>
      <c r="X64" s="19"/>
      <c r="Y64" s="19"/>
      <c r="Z64" s="19"/>
    </row>
    <row r="65" spans="1:26" ht="20.25">
      <c r="A65" s="12">
        <v>5401</v>
      </c>
      <c r="B65" s="13" t="s">
        <v>78</v>
      </c>
      <c r="C65" s="14">
        <v>2126</v>
      </c>
      <c r="D65" s="13" t="s">
        <v>110</v>
      </c>
      <c r="E65" s="13" t="s">
        <v>74</v>
      </c>
      <c r="F65" s="13" t="s">
        <v>111</v>
      </c>
      <c r="G65" s="15">
        <v>1</v>
      </c>
      <c r="H65" s="15">
        <v>2760</v>
      </c>
      <c r="I65" s="38" t="s">
        <v>100</v>
      </c>
      <c r="J65" s="15">
        <v>4</v>
      </c>
      <c r="K65" s="9">
        <v>0</v>
      </c>
      <c r="L65" s="9">
        <v>5000000</v>
      </c>
      <c r="M65" s="9">
        <v>0</v>
      </c>
      <c r="N65" s="10">
        <f t="shared" si="5"/>
        <v>5000000</v>
      </c>
      <c r="O65" s="18"/>
      <c r="P65" s="18"/>
      <c r="Q65" s="18"/>
      <c r="R65" s="18"/>
      <c r="S65" s="18"/>
      <c r="T65" s="18"/>
      <c r="U65" s="9">
        <v>4997762</v>
      </c>
      <c r="V65" s="9">
        <v>0</v>
      </c>
      <c r="W65" s="9">
        <v>0</v>
      </c>
      <c r="X65" s="19"/>
      <c r="Y65" s="19"/>
      <c r="Z65" s="19"/>
    </row>
    <row r="66" spans="1:26" ht="20.25">
      <c r="A66" s="12">
        <v>5401</v>
      </c>
      <c r="B66" s="13" t="s">
        <v>78</v>
      </c>
      <c r="C66" s="14">
        <v>2128</v>
      </c>
      <c r="D66" s="13" t="s">
        <v>112</v>
      </c>
      <c r="E66" s="13" t="s">
        <v>74</v>
      </c>
      <c r="F66" s="13" t="s">
        <v>113</v>
      </c>
      <c r="G66" s="15">
        <v>1</v>
      </c>
      <c r="H66" s="15">
        <v>1759</v>
      </c>
      <c r="I66" s="38" t="s">
        <v>101</v>
      </c>
      <c r="J66" s="15">
        <v>3</v>
      </c>
      <c r="K66" s="17">
        <v>1000000</v>
      </c>
      <c r="L66" s="9">
        <v>0</v>
      </c>
      <c r="M66" s="9">
        <v>0</v>
      </c>
      <c r="N66" s="10">
        <f t="shared" si="5"/>
        <v>1000000</v>
      </c>
      <c r="O66" s="18"/>
      <c r="P66" s="85"/>
      <c r="Q66" s="85"/>
      <c r="R66" s="85"/>
      <c r="S66" s="85"/>
      <c r="T66" s="85"/>
      <c r="U66" s="9">
        <v>821436.59</v>
      </c>
      <c r="V66" s="9">
        <v>813462.61</v>
      </c>
      <c r="W66" s="9">
        <v>813462.61</v>
      </c>
    </row>
    <row r="67" spans="1:26" ht="20.25">
      <c r="A67" s="12">
        <v>5401</v>
      </c>
      <c r="B67" s="13" t="s">
        <v>78</v>
      </c>
      <c r="C67" s="14">
        <v>2128</v>
      </c>
      <c r="D67" s="13" t="s">
        <v>112</v>
      </c>
      <c r="E67" s="13" t="s">
        <v>74</v>
      </c>
      <c r="F67" s="13" t="s">
        <v>113</v>
      </c>
      <c r="G67" s="15">
        <v>1</v>
      </c>
      <c r="H67" s="15">
        <v>1759</v>
      </c>
      <c r="I67" s="38" t="s">
        <v>101</v>
      </c>
      <c r="J67" s="15">
        <v>4</v>
      </c>
      <c r="K67" s="17">
        <v>139520</v>
      </c>
      <c r="L67" s="9">
        <v>0</v>
      </c>
      <c r="M67" s="9">
        <v>0</v>
      </c>
      <c r="N67" s="10">
        <f t="shared" si="5"/>
        <v>139520</v>
      </c>
      <c r="O67" s="18"/>
      <c r="P67" s="18"/>
      <c r="Q67" s="18"/>
      <c r="R67" s="18"/>
      <c r="S67" s="18"/>
      <c r="T67" s="18"/>
      <c r="U67" s="9">
        <v>22711</v>
      </c>
      <c r="V67" s="9">
        <v>19941</v>
      </c>
      <c r="W67" s="9">
        <v>19941</v>
      </c>
    </row>
    <row r="68" spans="1:26" ht="6.75" customHeight="1">
      <c r="A68" s="29" t="s">
        <v>57</v>
      </c>
      <c r="B68" s="30"/>
      <c r="C68" s="30"/>
      <c r="D68" s="30"/>
      <c r="E68" s="30"/>
      <c r="F68" s="30"/>
      <c r="G68" s="30"/>
      <c r="H68" s="30"/>
      <c r="I68" s="30"/>
      <c r="J68" s="31"/>
      <c r="K68" s="21">
        <f t="shared" ref="K68:W68" si="6">SUM(K29:K67)</f>
        <v>72812688</v>
      </c>
      <c r="L68" s="21">
        <f t="shared" si="6"/>
        <v>37787090.460000001</v>
      </c>
      <c r="M68" s="21">
        <f t="shared" si="6"/>
        <v>0</v>
      </c>
      <c r="N68" s="21">
        <f t="shared" si="6"/>
        <v>110599778.46000001</v>
      </c>
      <c r="O68" s="21">
        <f t="shared" si="6"/>
        <v>35258056.74000001</v>
      </c>
      <c r="P68" s="21">
        <f t="shared" si="6"/>
        <v>32428085.07</v>
      </c>
      <c r="Q68" s="21">
        <f t="shared" si="6"/>
        <v>32428085.07</v>
      </c>
      <c r="R68" s="21">
        <f t="shared" si="6"/>
        <v>1084281.3299999998</v>
      </c>
      <c r="S68" s="21">
        <f t="shared" si="6"/>
        <v>1075476.06</v>
      </c>
      <c r="T68" s="21">
        <f t="shared" si="6"/>
        <v>1075476.06</v>
      </c>
      <c r="U68" s="21">
        <f t="shared" si="6"/>
        <v>60997244.960000001</v>
      </c>
      <c r="V68" s="21">
        <f t="shared" si="6"/>
        <v>39476055.129999995</v>
      </c>
      <c r="W68" s="21">
        <f t="shared" si="6"/>
        <v>39450524.309999995</v>
      </c>
    </row>
    <row r="69" spans="1:26" ht="7.35" customHeight="1">
      <c r="A69" s="32" t="s">
        <v>58</v>
      </c>
      <c r="B69" s="33"/>
      <c r="C69" s="33"/>
      <c r="D69" s="33"/>
      <c r="E69" s="33"/>
      <c r="F69" s="33"/>
      <c r="G69" s="33"/>
      <c r="H69" s="33"/>
      <c r="I69" s="33"/>
      <c r="J69" s="34"/>
      <c r="K69" s="21">
        <f t="shared" ref="K69:W69" si="7">K27+K68</f>
        <v>735723838</v>
      </c>
      <c r="L69" s="21">
        <f t="shared" si="7"/>
        <v>88805000</v>
      </c>
      <c r="M69" s="21">
        <f t="shared" si="7"/>
        <v>0</v>
      </c>
      <c r="N69" s="21">
        <f t="shared" si="7"/>
        <v>824528838</v>
      </c>
      <c r="O69" s="21">
        <f t="shared" si="7"/>
        <v>468694398.58999997</v>
      </c>
      <c r="P69" s="21">
        <f t="shared" si="7"/>
        <v>465633102.06999999</v>
      </c>
      <c r="Q69" s="21">
        <f t="shared" si="7"/>
        <v>465441379.95999992</v>
      </c>
      <c r="R69" s="21">
        <f t="shared" si="7"/>
        <v>77986302.359999999</v>
      </c>
      <c r="S69" s="21">
        <f t="shared" si="7"/>
        <v>77977497.090000004</v>
      </c>
      <c r="T69" s="21">
        <f t="shared" si="7"/>
        <v>77931824.360000014</v>
      </c>
      <c r="U69" s="21">
        <f t="shared" si="7"/>
        <v>253792716.70000002</v>
      </c>
      <c r="V69" s="21">
        <f t="shared" si="7"/>
        <v>232229066.54000002</v>
      </c>
      <c r="W69" s="21">
        <f t="shared" si="7"/>
        <v>232031484.42000002</v>
      </c>
    </row>
    <row r="70" spans="1:26">
      <c r="A70" s="8" t="s">
        <v>59</v>
      </c>
    </row>
    <row r="71" spans="1:26">
      <c r="O71" s="7"/>
    </row>
  </sheetData>
  <mergeCells count="22">
    <mergeCell ref="A8:W8"/>
    <mergeCell ref="A27:J27"/>
    <mergeCell ref="A28:W28"/>
    <mergeCell ref="A68:J68"/>
    <mergeCell ref="A69:J69"/>
    <mergeCell ref="H6:I6"/>
    <mergeCell ref="J6:J7"/>
    <mergeCell ref="O6:Q6"/>
    <mergeCell ref="R6:T6"/>
    <mergeCell ref="U6:W6"/>
    <mergeCell ref="A6:B6"/>
    <mergeCell ref="C6:C7"/>
    <mergeCell ref="D6:D7"/>
    <mergeCell ref="E6:F6"/>
    <mergeCell ref="G6:G7"/>
    <mergeCell ref="A1:W1"/>
    <mergeCell ref="A2:W2"/>
    <mergeCell ref="A3:W3"/>
    <mergeCell ref="A4:W4"/>
    <mergeCell ref="A5:J5"/>
    <mergeCell ref="K5:N5"/>
    <mergeCell ref="O5:W5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92" fitToWidth="0" orientation="landscape" verticalDpi="300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MAPA EXECUÇÃO</vt:lpstr>
      <vt:lpstr>'MAPA EXECUÇÃO'!Titulos_de_impressao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Nilza Oliveira Bomfim</dc:creator>
  <dc:description/>
  <cp:lastModifiedBy>Shirley Maclaine Graça</cp:lastModifiedBy>
  <cp:revision>2</cp:revision>
  <cp:lastPrinted>2024-01-29T12:11:24Z</cp:lastPrinted>
  <dcterms:created xsi:type="dcterms:W3CDTF">2023-07-25T12:14:58Z</dcterms:created>
  <dcterms:modified xsi:type="dcterms:W3CDTF">2024-01-29T12:15:59Z</dcterms:modified>
  <dc:language>pt-BR</dc:language>
</cp:coreProperties>
</file>