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DIVIAGEN\MAPA EXECUÇÃO ORÇAMENTÁRIA_RES_CNJ_195\EXERCÍCIO_2025_ANO_2024\"/>
    </mc:Choice>
  </mc:AlternateContent>
  <bookViews>
    <workbookView xWindow="0" yWindow="-120" windowWidth="3630" windowHeight="8955" tabRatio="500"/>
  </bookViews>
  <sheets>
    <sheet name="MAPA EXECUÇÃO" sheetId="1" r:id="rId1"/>
  </sheets>
  <definedNames>
    <definedName name="_xlnm.Print_Titles" localSheetId="0">'MAPA EXECUÇÃO'!$1:$4</definedName>
  </definedNames>
  <calcPr calcId="152511" iterateDelta="1E-4"/>
</workbook>
</file>

<file path=xl/calcChain.xml><?xml version="1.0" encoding="utf-8"?>
<calcChain xmlns="http://schemas.openxmlformats.org/spreadsheetml/2006/main">
  <c r="N30" i="1" l="1"/>
  <c r="N29" i="1"/>
  <c r="N59" i="1" l="1"/>
  <c r="N50" i="1"/>
  <c r="N25" i="1"/>
  <c r="N26" i="1"/>
  <c r="K36" i="1" l="1"/>
  <c r="N35" i="1"/>
  <c r="N14" i="1"/>
  <c r="N23" i="1" l="1"/>
  <c r="N22" i="1"/>
  <c r="N11" i="1" l="1"/>
  <c r="N12" i="1"/>
  <c r="N9" i="1" l="1"/>
  <c r="Q66" i="1" l="1"/>
  <c r="R66" i="1"/>
  <c r="S66" i="1"/>
  <c r="T66" i="1"/>
  <c r="U66" i="1"/>
  <c r="V66" i="1"/>
  <c r="W66" i="1"/>
  <c r="O66" i="1"/>
  <c r="P66" i="1"/>
  <c r="M66" i="1"/>
  <c r="L66" i="1"/>
  <c r="N48" i="1"/>
  <c r="N49" i="1"/>
  <c r="N57" i="1" l="1"/>
  <c r="N58" i="1"/>
  <c r="N60" i="1"/>
  <c r="N65" i="1"/>
  <c r="N64" i="1"/>
  <c r="N45" i="1"/>
  <c r="N44" i="1"/>
  <c r="N38" i="1"/>
  <c r="N39" i="1"/>
  <c r="N61" i="1" l="1"/>
  <c r="N62" i="1"/>
  <c r="N63" i="1"/>
  <c r="N56" i="1"/>
  <c r="N55" i="1"/>
  <c r="N54" i="1"/>
  <c r="N53" i="1"/>
  <c r="N47" i="1"/>
  <c r="N46" i="1"/>
  <c r="N43" i="1"/>
  <c r="N42" i="1"/>
  <c r="N41" i="1"/>
  <c r="N40" i="1"/>
  <c r="N36" i="1"/>
  <c r="N37" i="1"/>
  <c r="N34" i="1"/>
  <c r="N51" i="1"/>
  <c r="N52" i="1"/>
  <c r="K66" i="1"/>
  <c r="T32" i="1"/>
  <c r="T67" i="1" s="1"/>
  <c r="U32" i="1"/>
  <c r="U67" i="1" s="1"/>
  <c r="V32" i="1"/>
  <c r="V67" i="1" s="1"/>
  <c r="W32" i="1"/>
  <c r="W67" i="1" s="1"/>
  <c r="O32" i="1"/>
  <c r="O67" i="1" s="1"/>
  <c r="P32" i="1"/>
  <c r="P67" i="1" s="1"/>
  <c r="Q32" i="1"/>
  <c r="Q67" i="1" s="1"/>
  <c r="R32" i="1"/>
  <c r="R67" i="1" s="1"/>
  <c r="S32" i="1"/>
  <c r="S67" i="1" s="1"/>
  <c r="M32" i="1"/>
  <c r="M67" i="1" s="1"/>
  <c r="N31" i="1"/>
  <c r="N28" i="1"/>
  <c r="N27" i="1"/>
  <c r="N24" i="1"/>
  <c r="N66" i="1" l="1"/>
  <c r="N17" i="1" l="1"/>
  <c r="N15" i="1"/>
  <c r="N16" i="1"/>
  <c r="N20" i="1"/>
  <c r="N19" i="1"/>
  <c r="N18" i="1"/>
  <c r="N21" i="1"/>
  <c r="N13" i="1"/>
  <c r="N10" i="1" l="1"/>
  <c r="L32" i="1" l="1"/>
  <c r="L67" i="1" s="1"/>
  <c r="N32" i="1" l="1"/>
  <c r="N67" i="1" s="1"/>
  <c r="K32" i="1"/>
  <c r="K67" i="1" l="1"/>
</calcChain>
</file>

<file path=xl/sharedStrings.xml><?xml version="1.0" encoding="utf-8"?>
<sst xmlns="http://schemas.openxmlformats.org/spreadsheetml/2006/main" count="588" uniqueCount="94">
  <si>
    <t>PODER JUDICIÁRIO</t>
  </si>
  <si>
    <t>ÓRGÃO: TRIBUNAL DE JUSTIÇA DE SERGIPE</t>
  </si>
  <si>
    <t>(RESOLUÇÃO 195 CNJ, art. 9º)</t>
  </si>
  <si>
    <t>Classificação Orçamentária</t>
  </si>
  <si>
    <t>Dotação</t>
  </si>
  <si>
    <t>Execução</t>
  </si>
  <si>
    <t>Unidade Orçamentária</t>
  </si>
  <si>
    <t>Função e Subfunção (Código)</t>
  </si>
  <si>
    <t>Programa, Ação e Subtítulo (Código)</t>
  </si>
  <si>
    <t>Descrição</t>
  </si>
  <si>
    <t>Esfera</t>
  </si>
  <si>
    <t>Fonte</t>
  </si>
  <si>
    <t>GND</t>
  </si>
  <si>
    <t>Inicial - LOA</t>
  </si>
  <si>
    <t>Créditos
Adicionais</t>
  </si>
  <si>
    <t>Contingenciado</t>
  </si>
  <si>
    <t>Disponível</t>
  </si>
  <si>
    <t>Primeiro Grau</t>
  </si>
  <si>
    <t>Segundo Grau</t>
  </si>
  <si>
    <t>Primeiro e Segundo Graus (1)</t>
  </si>
  <si>
    <t>Código</t>
  </si>
  <si>
    <t>Programa</t>
  </si>
  <si>
    <t>Ação e Subtítulo</t>
  </si>
  <si>
    <t>A</t>
  </si>
  <si>
    <t>B</t>
  </si>
  <si>
    <t>C</t>
  </si>
  <si>
    <t>D=A+B-C</t>
  </si>
  <si>
    <t>Empenhado</t>
  </si>
  <si>
    <t>Liquidado</t>
  </si>
  <si>
    <t>Pago</t>
  </si>
  <si>
    <t>Dotações para Despesas Obrigatórias</t>
  </si>
  <si>
    <t>Tribunal de Justiça</t>
  </si>
  <si>
    <t>Justiça</t>
  </si>
  <si>
    <t>Manutenção dos Serviços Administrativos</t>
  </si>
  <si>
    <t>Encargos de Natureza Especial</t>
  </si>
  <si>
    <t>Fundo de Apoio ao Registro Civil</t>
  </si>
  <si>
    <t>Total das dotações para despesas obrigatórias</t>
  </si>
  <si>
    <t>Dotações para Despesas Discricionárias</t>
  </si>
  <si>
    <t>Total das dotações para despesas discricionárias</t>
  </si>
  <si>
    <t>Total</t>
  </si>
  <si>
    <t>(1) O preenchimanto destas colunas é de caráter excepcional. Ocorre quando a dotação executada atender a ambos os graus de jurisdição sem possibilidade de detalhamento.</t>
  </si>
  <si>
    <t>02.061</t>
  </si>
  <si>
    <t>02.122</t>
  </si>
  <si>
    <t>02.128</t>
  </si>
  <si>
    <t>02.272</t>
  </si>
  <si>
    <t>Implementação das Ações da Corregedoria Geral de Justiça</t>
  </si>
  <si>
    <t>1</t>
  </si>
  <si>
    <t>05.401</t>
  </si>
  <si>
    <t>05.101</t>
  </si>
  <si>
    <t>1759</t>
  </si>
  <si>
    <t>1760</t>
  </si>
  <si>
    <t>3</t>
  </si>
  <si>
    <t xml:space="preserve">Recursos Vinculados a Fundos </t>
  </si>
  <si>
    <t xml:space="preserve">Recursos não Vinculados de Impostos </t>
  </si>
  <si>
    <t>MAPA DEMONSTRATIVO DA EXECUÇÃO ORÇAMENTÁRIA POR GRAU DE JURISDIÇÃO EXERCÍCIO DE 2024</t>
  </si>
  <si>
    <t>0006.0014</t>
  </si>
  <si>
    <t>Prestação Jurisdicional do 1º Grau</t>
  </si>
  <si>
    <t>1500</t>
  </si>
  <si>
    <t>0006.0013</t>
  </si>
  <si>
    <t>Prestação Jurisdicional do 2º Grau</t>
  </si>
  <si>
    <t>0040.0141</t>
  </si>
  <si>
    <t>Gestão e Manutenção do TJ</t>
  </si>
  <si>
    <t>0006.0015</t>
  </si>
  <si>
    <t>Escola Judicial do Estado de Sergipe – EJUSE</t>
  </si>
  <si>
    <t>0006.0017</t>
  </si>
  <si>
    <t>0042.0144</t>
  </si>
  <si>
    <t>Aporte para Cobertura de Déficit Previdenciário Financeiro do RPPS/SE</t>
  </si>
  <si>
    <t>Fundo Especial de Recursos de Despesas</t>
  </si>
  <si>
    <t>0006.0004</t>
  </si>
  <si>
    <t xml:space="preserve">Recursos de Emolumentos, Taxas e Custas </t>
  </si>
  <si>
    <t>0006.0006</t>
  </si>
  <si>
    <t>0040.0135</t>
  </si>
  <si>
    <t>Manutenção  dos Serviços Administrativos</t>
  </si>
  <si>
    <t>0006.0007</t>
  </si>
  <si>
    <t>4</t>
  </si>
  <si>
    <t>0006.0010</t>
  </si>
  <si>
    <t>Construção de Unidades do Poder Judiciário</t>
  </si>
  <si>
    <t>0006.0005</t>
  </si>
  <si>
    <t>Ampliação de Unidades do Poder Judiciário</t>
  </si>
  <si>
    <t>0006.0011</t>
  </si>
  <si>
    <t>Reforma de Unidades do Poder Judiciário</t>
  </si>
  <si>
    <t>0006.0012</t>
  </si>
  <si>
    <t>Aparelhamento das Unidades do Poder Judiciário</t>
  </si>
  <si>
    <t>0006.0009</t>
  </si>
  <si>
    <t>02.126</t>
  </si>
  <si>
    <t>0006.0003</t>
  </si>
  <si>
    <t>Ampliação do Parque Computacional do Poder Judiciário</t>
  </si>
  <si>
    <t>0006.0008</t>
  </si>
  <si>
    <t>Manutenção da Tecnologia e Informação</t>
  </si>
  <si>
    <t>0006.0124</t>
  </si>
  <si>
    <t>Segurança da Informação e Cibernética do Poder Judiciário</t>
  </si>
  <si>
    <t xml:space="preserve">Outros Recursos não Vinculados  </t>
  </si>
  <si>
    <t>2759</t>
  </si>
  <si>
    <t>2760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</si>
</sst>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20">
    <font>
      <sz val="10"/>
      <color rgb="FF000000"/>
      <name val="Times New Roman"/>
      <charset val="204"/>
    </font>
    <font>
      <b/>
      <sz val="3.5"/>
      <name val="Arial"/>
      <family val="2"/>
      <charset val="1"/>
    </font>
    <font>
      <sz val="3.5"/>
      <name val="Arial MT"/>
      <family val="2"/>
      <charset val="1"/>
    </font>
    <font>
      <b/>
      <sz val="3.5"/>
      <color rgb="FF000000"/>
      <name val="Arial"/>
      <family val="2"/>
      <charset val="1"/>
    </font>
    <font>
      <b/>
      <sz val="4"/>
      <name val="Arial"/>
      <family val="2"/>
      <charset val="1"/>
    </font>
    <font>
      <sz val="3.5"/>
      <name val="Arial MT"/>
      <family val="2"/>
    </font>
    <font>
      <b/>
      <sz val="3.5"/>
      <color rgb="FFFF0000"/>
      <name val="Arial"/>
      <family val="2"/>
      <charset val="1"/>
    </font>
    <font>
      <sz val="3.5"/>
      <color rgb="FFFF0000"/>
      <name val="Arial MT"/>
      <family val="2"/>
      <charset val="1"/>
    </font>
    <font>
      <sz val="3.5"/>
      <name val="Arial"/>
      <family val="2"/>
    </font>
    <font>
      <sz val="3.5"/>
      <name val="Times New Roman"/>
      <family val="1"/>
    </font>
    <font>
      <sz val="3.5"/>
      <name val="Arial MT"/>
    </font>
    <font>
      <b/>
      <sz val="3.5"/>
      <name val="Arial"/>
      <family val="2"/>
    </font>
    <font>
      <b/>
      <sz val="8"/>
      <name val="Arial"/>
      <family val="2"/>
      <charset val="1"/>
    </font>
    <font>
      <b/>
      <sz val="3.5"/>
      <name val="Times New Roman"/>
      <family val="1"/>
    </font>
    <font>
      <b/>
      <sz val="3.5"/>
      <name val="Arial MT"/>
    </font>
    <font>
      <sz val="3.5"/>
      <name val="Arial"/>
      <family val="2"/>
      <charset val="1"/>
    </font>
    <font>
      <b/>
      <sz val="4"/>
      <color rgb="FF000000"/>
      <name val="Arial"/>
      <family val="2"/>
      <charset val="1"/>
    </font>
    <font>
      <sz val="3.5"/>
      <color rgb="FF000000"/>
      <name val="Times New Roman"/>
      <family val="1"/>
    </font>
    <font>
      <sz val="3.5"/>
      <color rgb="FFFF0000"/>
      <name val="Times New Roman"/>
      <family val="1"/>
    </font>
    <font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9" fillId="0" borderId="0"/>
  </cellStyleXfs>
  <cellXfs count="92">
    <xf numFmtId="0" fontId="0" fillId="0" borderId="0" xfId="0"/>
    <xf numFmtId="0" fontId="1" fillId="0" borderId="1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 indent="1"/>
    </xf>
    <xf numFmtId="4" fontId="3" fillId="0" borderId="1" xfId="0" applyNumberFormat="1" applyFont="1" applyBorder="1" applyAlignment="1">
      <alignment horizontal="right" vertical="top" shrinkToFit="1"/>
    </xf>
    <xf numFmtId="0" fontId="5" fillId="0" borderId="0" xfId="0" applyFont="1"/>
    <xf numFmtId="0" fontId="0" fillId="0" borderId="0" xfId="0" applyAlignment="1">
      <alignment horizontal="center" vertical="center"/>
    </xf>
    <xf numFmtId="0" fontId="9" fillId="0" borderId="0" xfId="0" applyFont="1"/>
    <xf numFmtId="4" fontId="16" fillId="0" borderId="1" xfId="0" applyNumberFormat="1" applyFont="1" applyBorder="1" applyAlignment="1">
      <alignment horizontal="right" vertical="top" shrinkToFit="1"/>
    </xf>
    <xf numFmtId="49" fontId="2" fillId="2" borderId="1" xfId="0" applyNumberFormat="1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shrinkToFit="1"/>
    </xf>
    <xf numFmtId="164" fontId="2" fillId="2" borderId="1" xfId="0" applyNumberFormat="1" applyFont="1" applyFill="1" applyBorder="1" applyAlignment="1">
      <alignment horizontal="center" vertical="center" shrinkToFit="1"/>
    </xf>
    <xf numFmtId="4" fontId="2" fillId="2" borderId="1" xfId="0" applyNumberFormat="1" applyFont="1" applyFill="1" applyBorder="1" applyAlignment="1">
      <alignment horizontal="center" vertical="center" shrinkToFit="1"/>
    </xf>
    <xf numFmtId="4" fontId="8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shrinkToFit="1"/>
    </xf>
    <xf numFmtId="4" fontId="8" fillId="2" borderId="1" xfId="0" applyNumberFormat="1" applyFont="1" applyFill="1" applyBorder="1" applyAlignment="1">
      <alignment horizontal="center" vertical="center" shrinkToFit="1"/>
    </xf>
    <xf numFmtId="4" fontId="2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 shrinkToFit="1"/>
    </xf>
    <xf numFmtId="4" fontId="1" fillId="0" borderId="1" xfId="0" applyNumberFormat="1" applyFont="1" applyFill="1" applyBorder="1" applyAlignment="1">
      <alignment horizontal="center" vertical="center" wrapText="1"/>
    </xf>
    <xf numFmtId="3" fontId="11" fillId="0" borderId="3" xfId="0" applyNumberFormat="1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shrinkToFit="1"/>
    </xf>
    <xf numFmtId="4" fontId="8" fillId="0" borderId="1" xfId="0" applyNumberFormat="1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wrapText="1"/>
    </xf>
    <xf numFmtId="3" fontId="5" fillId="0" borderId="7" xfId="0" applyNumberFormat="1" applyFont="1" applyFill="1" applyBorder="1" applyAlignment="1">
      <alignment horizontal="center" vertical="center" shrinkToFit="1"/>
    </xf>
    <xf numFmtId="0" fontId="9" fillId="0" borderId="7" xfId="0" applyFont="1" applyFill="1" applyBorder="1" applyAlignment="1">
      <alignment horizontal="center" vertical="center" wrapText="1"/>
    </xf>
    <xf numFmtId="1" fontId="5" fillId="0" borderId="7" xfId="0" applyNumberFormat="1" applyFont="1" applyFill="1" applyBorder="1" applyAlignment="1">
      <alignment horizontal="center" vertical="center" shrinkToFit="1"/>
    </xf>
    <xf numFmtId="3" fontId="11" fillId="0" borderId="7" xfId="0" applyNumberFormat="1" applyFont="1" applyFill="1" applyBorder="1" applyAlignment="1">
      <alignment horizontal="center" vertical="center" shrinkToFit="1"/>
    </xf>
    <xf numFmtId="4" fontId="1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shrinkToFit="1"/>
    </xf>
    <xf numFmtId="3" fontId="5" fillId="0" borderId="3" xfId="0" applyNumberFormat="1" applyFont="1" applyFill="1" applyBorder="1" applyAlignment="1">
      <alignment horizontal="center" vertical="center" shrinkToFit="1"/>
    </xf>
    <xf numFmtId="0" fontId="9" fillId="0" borderId="3" xfId="0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center" vertical="center" shrinkToFit="1"/>
    </xf>
    <xf numFmtId="4" fontId="10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2" fontId="15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shrinkToFit="1"/>
    </xf>
    <xf numFmtId="3" fontId="10" fillId="0" borderId="3" xfId="0" applyNumberFormat="1" applyFont="1" applyFill="1" applyBorder="1" applyAlignment="1">
      <alignment horizontal="center" vertical="center" shrinkToFit="1"/>
    </xf>
    <xf numFmtId="1" fontId="10" fillId="0" borderId="3" xfId="0" applyNumberFormat="1" applyFont="1" applyFill="1" applyBorder="1" applyAlignment="1">
      <alignment horizontal="center" vertical="center" shrinkToFit="1"/>
    </xf>
    <xf numFmtId="4" fontId="16" fillId="0" borderId="1" xfId="0" applyNumberFormat="1" applyFont="1" applyFill="1" applyBorder="1" applyAlignment="1">
      <alignment horizontal="right" vertical="top" shrinkToFit="1"/>
    </xf>
    <xf numFmtId="0" fontId="1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 indent="4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 indent="13"/>
    </xf>
    <xf numFmtId="0" fontId="4" fillId="0" borderId="5" xfId="0" applyFont="1" applyFill="1" applyBorder="1" applyAlignment="1">
      <alignment horizontal="left" vertical="top" wrapText="1" indent="13"/>
    </xf>
    <xf numFmtId="0" fontId="4" fillId="0" borderId="6" xfId="0" applyFont="1" applyFill="1" applyBorder="1" applyAlignment="1">
      <alignment horizontal="left" vertical="top" wrapText="1" indent="13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colors>
    <mruColors>
      <color rgb="FFFF99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9"/>
  <sheetViews>
    <sheetView tabSelected="1" zoomScale="232" zoomScaleNormal="232" zoomScaleSheetLayoutView="100" workbookViewId="0">
      <selection activeCell="A68" sqref="A68"/>
    </sheetView>
  </sheetViews>
  <sheetFormatPr defaultColWidth="8.6640625" defaultRowHeight="12.75"/>
  <cols>
    <col min="1" max="1" width="3.6640625" customWidth="1"/>
    <col min="2" max="2" width="20" customWidth="1"/>
    <col min="3" max="3" width="5.33203125" customWidth="1"/>
    <col min="4" max="4" width="5.1640625" customWidth="1"/>
    <col min="5" max="5" width="9" customWidth="1"/>
    <col min="6" max="6" width="11.5" customWidth="1"/>
    <col min="7" max="7" width="4.5" customWidth="1"/>
    <col min="8" max="8" width="4" customWidth="1"/>
    <col min="9" max="9" width="8.1640625" customWidth="1"/>
    <col min="10" max="10" width="3.33203125" customWidth="1"/>
    <col min="11" max="11" width="7.5" customWidth="1"/>
    <col min="12" max="12" width="7" customWidth="1"/>
    <col min="13" max="13" width="7.5" customWidth="1"/>
    <col min="14" max="14" width="9.33203125" customWidth="1"/>
    <col min="15" max="17" width="7.5" customWidth="1"/>
    <col min="18" max="20" width="7" customWidth="1"/>
    <col min="21" max="23" width="7.5" customWidth="1"/>
    <col min="24" max="24" width="8.6640625" customWidth="1"/>
  </cols>
  <sheetData>
    <row r="1" spans="1:23" ht="12.75" customHeight="1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</row>
    <row r="2" spans="1:23" ht="12.75" customHeight="1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</row>
    <row r="3" spans="1:23" ht="12.75" customHeight="1">
      <c r="A3" s="76" t="s">
        <v>54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</row>
    <row r="4" spans="1:23" ht="12.75" customHeight="1">
      <c r="A4" s="76" t="s">
        <v>2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</row>
    <row r="5" spans="1:23" ht="9.75" customHeight="1">
      <c r="A5" s="77" t="s">
        <v>3</v>
      </c>
      <c r="B5" s="77"/>
      <c r="C5" s="77"/>
      <c r="D5" s="77"/>
      <c r="E5" s="77"/>
      <c r="F5" s="77"/>
      <c r="G5" s="77"/>
      <c r="H5" s="77"/>
      <c r="I5" s="77"/>
      <c r="J5" s="77"/>
      <c r="K5" s="78" t="s">
        <v>4</v>
      </c>
      <c r="L5" s="78"/>
      <c r="M5" s="78"/>
      <c r="N5" s="78"/>
      <c r="O5" s="78" t="s">
        <v>5</v>
      </c>
      <c r="P5" s="78"/>
      <c r="Q5" s="78"/>
      <c r="R5" s="78"/>
      <c r="S5" s="78"/>
      <c r="T5" s="78"/>
      <c r="U5" s="78"/>
      <c r="V5" s="78"/>
      <c r="W5" s="78"/>
    </row>
    <row r="6" spans="1:23" ht="13.5" customHeight="1">
      <c r="A6" s="79" t="s">
        <v>6</v>
      </c>
      <c r="B6" s="80"/>
      <c r="C6" s="78" t="s">
        <v>7</v>
      </c>
      <c r="D6" s="78" t="s">
        <v>8</v>
      </c>
      <c r="E6" s="78" t="s">
        <v>9</v>
      </c>
      <c r="F6" s="78"/>
      <c r="G6" s="81" t="s">
        <v>10</v>
      </c>
      <c r="H6" s="78" t="s">
        <v>11</v>
      </c>
      <c r="I6" s="78"/>
      <c r="J6" s="81" t="s">
        <v>12</v>
      </c>
      <c r="K6" s="1" t="s">
        <v>13</v>
      </c>
      <c r="L6" s="1" t="s">
        <v>14</v>
      </c>
      <c r="M6" s="3" t="s">
        <v>15</v>
      </c>
      <c r="N6" s="1" t="s">
        <v>16</v>
      </c>
      <c r="O6" s="78" t="s">
        <v>17</v>
      </c>
      <c r="P6" s="78"/>
      <c r="Q6" s="78"/>
      <c r="R6" s="78" t="s">
        <v>18</v>
      </c>
      <c r="S6" s="78"/>
      <c r="T6" s="78"/>
      <c r="U6" s="82" t="s">
        <v>19</v>
      </c>
      <c r="V6" s="82"/>
      <c r="W6" s="82"/>
    </row>
    <row r="7" spans="1:23" ht="17.25" customHeight="1">
      <c r="A7" s="4" t="s">
        <v>20</v>
      </c>
      <c r="B7" s="4" t="s">
        <v>9</v>
      </c>
      <c r="C7" s="78"/>
      <c r="D7" s="78"/>
      <c r="E7" s="4" t="s">
        <v>21</v>
      </c>
      <c r="F7" s="5" t="s">
        <v>22</v>
      </c>
      <c r="G7" s="81"/>
      <c r="H7" s="2" t="s">
        <v>20</v>
      </c>
      <c r="I7" s="5" t="s">
        <v>9</v>
      </c>
      <c r="J7" s="81"/>
      <c r="K7" s="4" t="s">
        <v>23</v>
      </c>
      <c r="L7" s="4" t="s">
        <v>24</v>
      </c>
      <c r="M7" s="4" t="s">
        <v>25</v>
      </c>
      <c r="N7" s="5" t="s">
        <v>26</v>
      </c>
      <c r="O7" s="5" t="s">
        <v>27</v>
      </c>
      <c r="P7" s="5" t="s">
        <v>28</v>
      </c>
      <c r="Q7" s="4" t="s">
        <v>29</v>
      </c>
      <c r="R7" s="2" t="s">
        <v>27</v>
      </c>
      <c r="S7" s="5" t="s">
        <v>28</v>
      </c>
      <c r="T7" s="4" t="s">
        <v>29</v>
      </c>
      <c r="U7" s="2" t="s">
        <v>27</v>
      </c>
      <c r="V7" s="5" t="s">
        <v>28</v>
      </c>
      <c r="W7" s="4" t="s">
        <v>29</v>
      </c>
    </row>
    <row r="8" spans="1:23" ht="11.25" customHeight="1">
      <c r="A8" s="83" t="s">
        <v>30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</row>
    <row r="9" spans="1:23" ht="20.25">
      <c r="A9" s="11" t="s">
        <v>48</v>
      </c>
      <c r="B9" s="12" t="s">
        <v>31</v>
      </c>
      <c r="C9" s="11" t="s">
        <v>41</v>
      </c>
      <c r="D9" s="13" t="s">
        <v>55</v>
      </c>
      <c r="E9" s="12" t="s">
        <v>32</v>
      </c>
      <c r="F9" s="12" t="s">
        <v>56</v>
      </c>
      <c r="G9" s="14" t="s">
        <v>46</v>
      </c>
      <c r="H9" s="15" t="s">
        <v>57</v>
      </c>
      <c r="I9" s="12" t="s">
        <v>53</v>
      </c>
      <c r="J9" s="14" t="s">
        <v>46</v>
      </c>
      <c r="K9" s="16">
        <v>372190000</v>
      </c>
      <c r="L9" s="17">
        <v>52150000</v>
      </c>
      <c r="M9" s="18">
        <v>0</v>
      </c>
      <c r="N9" s="19">
        <f>(K9+L9)-M9</f>
        <v>424340000</v>
      </c>
      <c r="O9" s="16">
        <v>424116974.51999998</v>
      </c>
      <c r="P9" s="16">
        <v>424116974.51999998</v>
      </c>
      <c r="Q9" s="16">
        <v>421661260.64999998</v>
      </c>
      <c r="R9" s="18"/>
      <c r="S9" s="18"/>
      <c r="T9" s="18"/>
      <c r="U9" s="18"/>
      <c r="V9" s="18"/>
      <c r="W9" s="18"/>
    </row>
    <row r="10" spans="1:23" ht="20.25">
      <c r="A10" s="11" t="s">
        <v>48</v>
      </c>
      <c r="B10" s="12" t="s">
        <v>31</v>
      </c>
      <c r="C10" s="11" t="s">
        <v>41</v>
      </c>
      <c r="D10" s="13" t="s">
        <v>55</v>
      </c>
      <c r="E10" s="12" t="s">
        <v>32</v>
      </c>
      <c r="F10" s="12" t="s">
        <v>56</v>
      </c>
      <c r="G10" s="14" t="s">
        <v>46</v>
      </c>
      <c r="H10" s="15" t="s">
        <v>57</v>
      </c>
      <c r="I10" s="12" t="s">
        <v>53</v>
      </c>
      <c r="J10" s="14" t="s">
        <v>51</v>
      </c>
      <c r="K10" s="16">
        <v>67836000</v>
      </c>
      <c r="L10" s="16">
        <v>-33180000</v>
      </c>
      <c r="M10" s="18">
        <v>0</v>
      </c>
      <c r="N10" s="19">
        <f>K10+L10-M10</f>
        <v>34656000</v>
      </c>
      <c r="O10" s="16">
        <v>34545676.710000001</v>
      </c>
      <c r="P10" s="16">
        <v>34545676.710000001</v>
      </c>
      <c r="Q10" s="16">
        <v>34545676.710000001</v>
      </c>
      <c r="R10" s="18"/>
      <c r="S10" s="18"/>
      <c r="T10" s="18"/>
      <c r="U10" s="18"/>
      <c r="V10" s="18"/>
      <c r="W10" s="18"/>
    </row>
    <row r="11" spans="1:23" ht="20.25">
      <c r="A11" s="11" t="s">
        <v>48</v>
      </c>
      <c r="B11" s="12" t="s">
        <v>31</v>
      </c>
      <c r="C11" s="11" t="s">
        <v>41</v>
      </c>
      <c r="D11" s="13" t="s">
        <v>55</v>
      </c>
      <c r="E11" s="12" t="s">
        <v>32</v>
      </c>
      <c r="F11" s="12" t="s">
        <v>56</v>
      </c>
      <c r="G11" s="14" t="s">
        <v>46</v>
      </c>
      <c r="H11" s="15">
        <v>2500</v>
      </c>
      <c r="I11" s="12" t="s">
        <v>53</v>
      </c>
      <c r="J11" s="14">
        <v>1</v>
      </c>
      <c r="K11" s="16">
        <v>0</v>
      </c>
      <c r="L11" s="17">
        <v>1532385</v>
      </c>
      <c r="M11" s="18">
        <v>0</v>
      </c>
      <c r="N11" s="19">
        <f t="shared" ref="N11:N12" si="0">K11+L11-M11</f>
        <v>1532385</v>
      </c>
      <c r="O11" s="16">
        <v>923102.96</v>
      </c>
      <c r="P11" s="16">
        <v>923102.96</v>
      </c>
      <c r="Q11" s="16">
        <v>78107.899999999994</v>
      </c>
      <c r="R11" s="18"/>
      <c r="S11" s="18"/>
      <c r="T11" s="18"/>
      <c r="U11" s="18"/>
      <c r="V11" s="18"/>
      <c r="W11" s="18"/>
    </row>
    <row r="12" spans="1:23" ht="13.5">
      <c r="A12" s="11" t="s">
        <v>48</v>
      </c>
      <c r="B12" s="12" t="s">
        <v>31</v>
      </c>
      <c r="C12" s="11" t="s">
        <v>41</v>
      </c>
      <c r="D12" s="13" t="s">
        <v>55</v>
      </c>
      <c r="E12" s="12" t="s">
        <v>32</v>
      </c>
      <c r="F12" s="12" t="s">
        <v>56</v>
      </c>
      <c r="G12" s="14" t="s">
        <v>46</v>
      </c>
      <c r="H12" s="15">
        <v>2501</v>
      </c>
      <c r="I12" s="12" t="s">
        <v>91</v>
      </c>
      <c r="J12" s="14">
        <v>1</v>
      </c>
      <c r="K12" s="16">
        <v>0</v>
      </c>
      <c r="L12" s="17">
        <v>302599</v>
      </c>
      <c r="M12" s="18">
        <v>0</v>
      </c>
      <c r="N12" s="19">
        <f t="shared" si="0"/>
        <v>302599</v>
      </c>
      <c r="O12" s="16">
        <v>0</v>
      </c>
      <c r="P12" s="16">
        <v>0</v>
      </c>
      <c r="Q12" s="16">
        <v>0</v>
      </c>
      <c r="R12" s="18"/>
      <c r="S12" s="18"/>
      <c r="T12" s="18"/>
      <c r="U12" s="18"/>
      <c r="V12" s="18"/>
      <c r="W12" s="18"/>
    </row>
    <row r="13" spans="1:23" ht="20.25">
      <c r="A13" s="11" t="s">
        <v>48</v>
      </c>
      <c r="B13" s="12" t="s">
        <v>31</v>
      </c>
      <c r="C13" s="11" t="s">
        <v>41</v>
      </c>
      <c r="D13" s="12" t="s">
        <v>58</v>
      </c>
      <c r="E13" s="12" t="s">
        <v>32</v>
      </c>
      <c r="F13" s="12" t="s">
        <v>59</v>
      </c>
      <c r="G13" s="14" t="s">
        <v>46</v>
      </c>
      <c r="H13" s="15" t="s">
        <v>57</v>
      </c>
      <c r="I13" s="12" t="s">
        <v>53</v>
      </c>
      <c r="J13" s="14" t="s">
        <v>46</v>
      </c>
      <c r="K13" s="16">
        <v>68200000</v>
      </c>
      <c r="L13" s="20">
        <v>20730000</v>
      </c>
      <c r="M13" s="18">
        <v>0</v>
      </c>
      <c r="N13" s="25">
        <f>K13+L13</f>
        <v>88930000</v>
      </c>
      <c r="O13" s="16"/>
      <c r="P13" s="16"/>
      <c r="Q13" s="16"/>
      <c r="R13" s="21">
        <v>88469838.340000004</v>
      </c>
      <c r="S13" s="21">
        <v>88469838.340000004</v>
      </c>
      <c r="T13" s="21">
        <v>87812323.780000001</v>
      </c>
      <c r="U13" s="21"/>
      <c r="V13" s="21"/>
      <c r="W13" s="22"/>
    </row>
    <row r="14" spans="1:23" ht="20.25">
      <c r="A14" s="11" t="s">
        <v>48</v>
      </c>
      <c r="B14" s="12" t="s">
        <v>31</v>
      </c>
      <c r="C14" s="11" t="s">
        <v>41</v>
      </c>
      <c r="D14" s="12" t="s">
        <v>58</v>
      </c>
      <c r="E14" s="12" t="s">
        <v>32</v>
      </c>
      <c r="F14" s="12" t="s">
        <v>59</v>
      </c>
      <c r="G14" s="14" t="s">
        <v>46</v>
      </c>
      <c r="H14" s="15" t="s">
        <v>57</v>
      </c>
      <c r="I14" s="12" t="s">
        <v>53</v>
      </c>
      <c r="J14" s="14" t="s">
        <v>51</v>
      </c>
      <c r="K14" s="16">
        <v>9772800</v>
      </c>
      <c r="L14" s="20">
        <v>-4900000</v>
      </c>
      <c r="M14" s="18">
        <v>0</v>
      </c>
      <c r="N14" s="25">
        <f>K14+L14-M14</f>
        <v>4872800</v>
      </c>
      <c r="O14" s="23"/>
      <c r="P14" s="23"/>
      <c r="Q14" s="23"/>
      <c r="R14" s="21">
        <v>4837275.09</v>
      </c>
      <c r="S14" s="21">
        <v>4837275.09</v>
      </c>
      <c r="T14" s="21">
        <v>4837275.09</v>
      </c>
      <c r="U14" s="21"/>
      <c r="V14" s="21"/>
      <c r="W14" s="21"/>
    </row>
    <row r="15" spans="1:23" ht="20.25">
      <c r="A15" s="11" t="s">
        <v>48</v>
      </c>
      <c r="B15" s="12" t="s">
        <v>31</v>
      </c>
      <c r="C15" s="11" t="s">
        <v>42</v>
      </c>
      <c r="D15" s="12" t="s">
        <v>60</v>
      </c>
      <c r="E15" s="12" t="s">
        <v>61</v>
      </c>
      <c r="F15" s="12" t="s">
        <v>33</v>
      </c>
      <c r="G15" s="14" t="s">
        <v>46</v>
      </c>
      <c r="H15" s="15" t="s">
        <v>57</v>
      </c>
      <c r="I15" s="12" t="s">
        <v>53</v>
      </c>
      <c r="J15" s="14" t="s">
        <v>46</v>
      </c>
      <c r="K15" s="16">
        <v>173870000</v>
      </c>
      <c r="L15" s="21">
        <v>-6650000</v>
      </c>
      <c r="M15" s="18">
        <v>0</v>
      </c>
      <c r="N15" s="19">
        <f>K15+L15-M15</f>
        <v>167220000</v>
      </c>
      <c r="O15" s="23"/>
      <c r="P15" s="23"/>
      <c r="Q15" s="23"/>
      <c r="R15" s="16"/>
      <c r="S15" s="16"/>
      <c r="T15" s="16"/>
      <c r="U15" s="21">
        <v>164581743.86000001</v>
      </c>
      <c r="V15" s="21">
        <v>164581743.86000001</v>
      </c>
      <c r="W15" s="21">
        <v>163870191.21000001</v>
      </c>
    </row>
    <row r="16" spans="1:23" ht="20.25">
      <c r="A16" s="11" t="s">
        <v>48</v>
      </c>
      <c r="B16" s="12" t="s">
        <v>31</v>
      </c>
      <c r="C16" s="11" t="s">
        <v>42</v>
      </c>
      <c r="D16" s="12" t="s">
        <v>60</v>
      </c>
      <c r="E16" s="12" t="s">
        <v>61</v>
      </c>
      <c r="F16" s="12" t="s">
        <v>33</v>
      </c>
      <c r="G16" s="14" t="s">
        <v>46</v>
      </c>
      <c r="H16" s="15" t="s">
        <v>57</v>
      </c>
      <c r="I16" s="12" t="s">
        <v>53</v>
      </c>
      <c r="J16" s="14" t="s">
        <v>51</v>
      </c>
      <c r="K16" s="16">
        <v>22947000</v>
      </c>
      <c r="L16" s="21">
        <v>-12080000</v>
      </c>
      <c r="M16" s="18">
        <v>0</v>
      </c>
      <c r="N16" s="19">
        <f>K16+L16-M16</f>
        <v>10867000</v>
      </c>
      <c r="O16" s="21"/>
      <c r="P16" s="21"/>
      <c r="Q16" s="21"/>
      <c r="R16" s="18"/>
      <c r="S16" s="18"/>
      <c r="T16" s="18"/>
      <c r="U16" s="21">
        <v>10962433.98</v>
      </c>
      <c r="V16" s="21">
        <v>10962433.98</v>
      </c>
      <c r="W16" s="21">
        <v>10962433.98</v>
      </c>
    </row>
    <row r="17" spans="1:29" ht="20.25">
      <c r="A17" s="11" t="s">
        <v>48</v>
      </c>
      <c r="B17" s="12" t="s">
        <v>31</v>
      </c>
      <c r="C17" s="11" t="s">
        <v>43</v>
      </c>
      <c r="D17" s="12" t="s">
        <v>62</v>
      </c>
      <c r="E17" s="12" t="s">
        <v>32</v>
      </c>
      <c r="F17" s="12" t="s">
        <v>63</v>
      </c>
      <c r="G17" s="14" t="s">
        <v>46</v>
      </c>
      <c r="H17" s="15" t="s">
        <v>57</v>
      </c>
      <c r="I17" s="12" t="s">
        <v>53</v>
      </c>
      <c r="J17" s="14" t="s">
        <v>46</v>
      </c>
      <c r="K17" s="16">
        <v>510000</v>
      </c>
      <c r="L17" s="21">
        <v>-150000</v>
      </c>
      <c r="M17" s="18">
        <v>0</v>
      </c>
      <c r="N17" s="19">
        <f>K17+L17-M17</f>
        <v>360000</v>
      </c>
      <c r="O17" s="21"/>
      <c r="P17" s="21"/>
      <c r="Q17" s="21"/>
      <c r="R17" s="21"/>
      <c r="S17" s="21"/>
      <c r="T17" s="21"/>
      <c r="U17" s="21">
        <v>172546</v>
      </c>
      <c r="V17" s="21">
        <v>172546</v>
      </c>
      <c r="W17" s="21">
        <v>172546</v>
      </c>
      <c r="X17" s="9"/>
    </row>
    <row r="18" spans="1:29" ht="20.25">
      <c r="A18" s="11" t="s">
        <v>48</v>
      </c>
      <c r="B18" s="13" t="s">
        <v>31</v>
      </c>
      <c r="C18" s="11" t="s">
        <v>41</v>
      </c>
      <c r="D18" s="13" t="s">
        <v>64</v>
      </c>
      <c r="E18" s="13" t="s">
        <v>32</v>
      </c>
      <c r="F18" s="13" t="s">
        <v>45</v>
      </c>
      <c r="G18" s="11" t="s">
        <v>46</v>
      </c>
      <c r="H18" s="15" t="s">
        <v>57</v>
      </c>
      <c r="I18" s="12" t="s">
        <v>53</v>
      </c>
      <c r="J18" s="11" t="s">
        <v>46</v>
      </c>
      <c r="K18" s="16">
        <v>160588</v>
      </c>
      <c r="L18" s="21">
        <v>-160000</v>
      </c>
      <c r="M18" s="18">
        <v>0</v>
      </c>
      <c r="N18" s="19">
        <f>K18+L18</f>
        <v>588</v>
      </c>
      <c r="O18" s="21"/>
      <c r="P18" s="21"/>
      <c r="Q18" s="21"/>
      <c r="R18" s="21"/>
      <c r="S18" s="21"/>
      <c r="T18" s="21"/>
      <c r="U18" s="16">
        <v>0</v>
      </c>
      <c r="V18" s="16">
        <v>0</v>
      </c>
      <c r="W18" s="16">
        <v>0</v>
      </c>
      <c r="X18" s="8"/>
      <c r="Y18" s="8"/>
      <c r="Z18" s="8"/>
      <c r="AA18" s="8"/>
      <c r="AB18" s="8"/>
      <c r="AC18" s="8"/>
    </row>
    <row r="19" spans="1:29" ht="20.25">
      <c r="A19" s="11" t="s">
        <v>48</v>
      </c>
      <c r="B19" s="13" t="s">
        <v>31</v>
      </c>
      <c r="C19" s="11" t="s">
        <v>44</v>
      </c>
      <c r="D19" s="13" t="s">
        <v>65</v>
      </c>
      <c r="E19" s="13" t="s">
        <v>34</v>
      </c>
      <c r="F19" s="32" t="s">
        <v>66</v>
      </c>
      <c r="G19" s="31" t="s">
        <v>46</v>
      </c>
      <c r="H19" s="33" t="s">
        <v>57</v>
      </c>
      <c r="I19" s="34" t="s">
        <v>53</v>
      </c>
      <c r="J19" s="31" t="s">
        <v>46</v>
      </c>
      <c r="K19" s="26">
        <v>6500000</v>
      </c>
      <c r="L19" s="35">
        <v>-4410000</v>
      </c>
      <c r="M19" s="27">
        <v>0</v>
      </c>
      <c r="N19" s="27">
        <f>K19+L19-M19</f>
        <v>2090000</v>
      </c>
      <c r="O19" s="35"/>
      <c r="P19" s="21"/>
      <c r="Q19" s="24"/>
      <c r="R19" s="24"/>
      <c r="S19" s="24"/>
      <c r="T19" s="24"/>
      <c r="U19" s="16">
        <v>0</v>
      </c>
      <c r="V19" s="16">
        <v>0</v>
      </c>
      <c r="W19" s="16">
        <v>0</v>
      </c>
    </row>
    <row r="20" spans="1:29" ht="20.25">
      <c r="A20" s="31" t="s">
        <v>47</v>
      </c>
      <c r="B20" s="32" t="s">
        <v>67</v>
      </c>
      <c r="C20" s="31" t="s">
        <v>41</v>
      </c>
      <c r="D20" s="32" t="s">
        <v>68</v>
      </c>
      <c r="E20" s="32" t="s">
        <v>32</v>
      </c>
      <c r="F20" s="32" t="s">
        <v>56</v>
      </c>
      <c r="G20" s="31" t="s">
        <v>46</v>
      </c>
      <c r="H20" s="33" t="s">
        <v>49</v>
      </c>
      <c r="I20" s="34" t="s">
        <v>52</v>
      </c>
      <c r="J20" s="31" t="s">
        <v>51</v>
      </c>
      <c r="K20" s="26">
        <v>1400000</v>
      </c>
      <c r="L20" s="26">
        <v>500000</v>
      </c>
      <c r="M20" s="27">
        <v>0</v>
      </c>
      <c r="N20" s="27">
        <f>K20+L20-M20</f>
        <v>1900000</v>
      </c>
      <c r="O20" s="35">
        <v>1223687.46</v>
      </c>
      <c r="P20" s="35">
        <v>1223687.46</v>
      </c>
      <c r="Q20" s="36">
        <v>1223687.46</v>
      </c>
      <c r="R20" s="36"/>
      <c r="S20" s="36"/>
      <c r="T20" s="36"/>
      <c r="U20" s="26"/>
      <c r="V20" s="26"/>
      <c r="W20" s="26"/>
    </row>
    <row r="21" spans="1:29" ht="20.25">
      <c r="A21" s="31" t="s">
        <v>47</v>
      </c>
      <c r="B21" s="32" t="s">
        <v>67</v>
      </c>
      <c r="C21" s="31" t="s">
        <v>41</v>
      </c>
      <c r="D21" s="32" t="s">
        <v>68</v>
      </c>
      <c r="E21" s="32" t="s">
        <v>32</v>
      </c>
      <c r="F21" s="32" t="s">
        <v>56</v>
      </c>
      <c r="G21" s="31" t="s">
        <v>46</v>
      </c>
      <c r="H21" s="33" t="s">
        <v>50</v>
      </c>
      <c r="I21" s="34" t="s">
        <v>69</v>
      </c>
      <c r="J21" s="31" t="s">
        <v>51</v>
      </c>
      <c r="K21" s="26">
        <v>233700</v>
      </c>
      <c r="L21" s="26">
        <v>6000000</v>
      </c>
      <c r="M21" s="27">
        <v>0</v>
      </c>
      <c r="N21" s="27">
        <f>K21+L21</f>
        <v>6233700</v>
      </c>
      <c r="O21" s="35">
        <v>5910989.1500000004</v>
      </c>
      <c r="P21" s="35">
        <v>5910989.1500000004</v>
      </c>
      <c r="Q21" s="36">
        <v>5910989.1500000004</v>
      </c>
      <c r="R21" s="36"/>
      <c r="S21" s="36"/>
      <c r="T21" s="36"/>
      <c r="U21" s="36"/>
      <c r="V21" s="36"/>
      <c r="W21" s="36"/>
    </row>
    <row r="22" spans="1:29" ht="20.25">
      <c r="A22" s="31" t="s">
        <v>47</v>
      </c>
      <c r="B22" s="32" t="s">
        <v>67</v>
      </c>
      <c r="C22" s="31" t="s">
        <v>41</v>
      </c>
      <c r="D22" s="32" t="s">
        <v>68</v>
      </c>
      <c r="E22" s="32" t="s">
        <v>32</v>
      </c>
      <c r="F22" s="32" t="s">
        <v>56</v>
      </c>
      <c r="G22" s="31" t="s">
        <v>46</v>
      </c>
      <c r="H22" s="33">
        <v>2759</v>
      </c>
      <c r="I22" s="34" t="s">
        <v>52</v>
      </c>
      <c r="J22" s="31" t="s">
        <v>51</v>
      </c>
      <c r="K22" s="26">
        <v>0</v>
      </c>
      <c r="L22" s="35">
        <v>11200000</v>
      </c>
      <c r="M22" s="27">
        <v>0</v>
      </c>
      <c r="N22" s="27">
        <f>K22+L22-M22</f>
        <v>11200000</v>
      </c>
      <c r="O22" s="35">
        <v>11200000</v>
      </c>
      <c r="P22" s="35">
        <v>11200000</v>
      </c>
      <c r="Q22" s="36">
        <v>11200000</v>
      </c>
      <c r="R22" s="36"/>
      <c r="S22" s="36"/>
      <c r="T22" s="36"/>
      <c r="U22" s="36"/>
      <c r="V22" s="36"/>
      <c r="W22" s="36"/>
    </row>
    <row r="23" spans="1:29" ht="20.25">
      <c r="A23" s="31" t="s">
        <v>47</v>
      </c>
      <c r="B23" s="32" t="s">
        <v>67</v>
      </c>
      <c r="C23" s="31" t="s">
        <v>41</v>
      </c>
      <c r="D23" s="32" t="s">
        <v>68</v>
      </c>
      <c r="E23" s="32" t="s">
        <v>32</v>
      </c>
      <c r="F23" s="32" t="s">
        <v>56</v>
      </c>
      <c r="G23" s="31" t="s">
        <v>46</v>
      </c>
      <c r="H23" s="33">
        <v>2760</v>
      </c>
      <c r="I23" s="34" t="s">
        <v>69</v>
      </c>
      <c r="J23" s="31" t="s">
        <v>51</v>
      </c>
      <c r="K23" s="26">
        <v>0</v>
      </c>
      <c r="L23" s="35">
        <v>17200000</v>
      </c>
      <c r="M23" s="27">
        <v>0</v>
      </c>
      <c r="N23" s="27">
        <f>K23+L23-M23</f>
        <v>17200000</v>
      </c>
      <c r="O23" s="35">
        <v>15659840.619999999</v>
      </c>
      <c r="P23" s="35">
        <v>15659840.619999999</v>
      </c>
      <c r="Q23" s="36">
        <v>15659840.619999999</v>
      </c>
      <c r="R23" s="36"/>
      <c r="S23" s="36"/>
      <c r="T23" s="36"/>
      <c r="U23" s="36"/>
      <c r="V23" s="36"/>
      <c r="W23" s="36"/>
    </row>
    <row r="24" spans="1:29" ht="20.25">
      <c r="A24" s="31" t="s">
        <v>47</v>
      </c>
      <c r="B24" s="32" t="s">
        <v>67</v>
      </c>
      <c r="C24" s="31" t="s">
        <v>41</v>
      </c>
      <c r="D24" s="32" t="s">
        <v>70</v>
      </c>
      <c r="E24" s="32" t="s">
        <v>32</v>
      </c>
      <c r="F24" s="32" t="s">
        <v>59</v>
      </c>
      <c r="G24" s="31" t="s">
        <v>46</v>
      </c>
      <c r="H24" s="31" t="s">
        <v>50</v>
      </c>
      <c r="I24" s="32" t="s">
        <v>69</v>
      </c>
      <c r="J24" s="31" t="s">
        <v>51</v>
      </c>
      <c r="K24" s="26">
        <v>180000</v>
      </c>
      <c r="L24" s="26">
        <v>1840000</v>
      </c>
      <c r="M24" s="27">
        <v>0</v>
      </c>
      <c r="N24" s="37">
        <f t="shared" ref="N24:N31" si="1">K24+L24-M24</f>
        <v>2020000</v>
      </c>
      <c r="O24" s="26"/>
      <c r="P24" s="26"/>
      <c r="Q24" s="26"/>
      <c r="R24" s="38">
        <v>1806167.37</v>
      </c>
      <c r="S24" s="38">
        <v>1806167.37</v>
      </c>
      <c r="T24" s="38">
        <v>1806167.37</v>
      </c>
      <c r="U24" s="35"/>
      <c r="V24" s="35"/>
      <c r="W24" s="35"/>
    </row>
    <row r="25" spans="1:29" ht="20.25">
      <c r="A25" s="31" t="s">
        <v>47</v>
      </c>
      <c r="B25" s="32" t="s">
        <v>67</v>
      </c>
      <c r="C25" s="31" t="s">
        <v>41</v>
      </c>
      <c r="D25" s="32" t="s">
        <v>70</v>
      </c>
      <c r="E25" s="32" t="s">
        <v>32</v>
      </c>
      <c r="F25" s="32" t="s">
        <v>59</v>
      </c>
      <c r="G25" s="31" t="s">
        <v>46</v>
      </c>
      <c r="H25" s="31" t="s">
        <v>92</v>
      </c>
      <c r="I25" s="34" t="s">
        <v>52</v>
      </c>
      <c r="J25" s="31" t="s">
        <v>51</v>
      </c>
      <c r="K25" s="26">
        <v>0</v>
      </c>
      <c r="L25" s="26">
        <v>1600000</v>
      </c>
      <c r="M25" s="27">
        <v>0</v>
      </c>
      <c r="N25" s="37">
        <f t="shared" si="1"/>
        <v>1600000</v>
      </c>
      <c r="O25" s="26"/>
      <c r="P25" s="26"/>
      <c r="Q25" s="26"/>
      <c r="R25" s="38">
        <v>1600000</v>
      </c>
      <c r="S25" s="38">
        <v>1600000</v>
      </c>
      <c r="T25" s="38">
        <v>1600000</v>
      </c>
      <c r="U25" s="35"/>
      <c r="V25" s="35"/>
      <c r="W25" s="35"/>
    </row>
    <row r="26" spans="1:29" ht="20.25">
      <c r="A26" s="31" t="s">
        <v>47</v>
      </c>
      <c r="B26" s="32" t="s">
        <v>67</v>
      </c>
      <c r="C26" s="31" t="s">
        <v>41</v>
      </c>
      <c r="D26" s="32" t="s">
        <v>70</v>
      </c>
      <c r="E26" s="32" t="s">
        <v>32</v>
      </c>
      <c r="F26" s="32" t="s">
        <v>59</v>
      </c>
      <c r="G26" s="31" t="s">
        <v>46</v>
      </c>
      <c r="H26" s="31" t="s">
        <v>93</v>
      </c>
      <c r="I26" s="34" t="s">
        <v>69</v>
      </c>
      <c r="J26" s="31" t="s">
        <v>51</v>
      </c>
      <c r="K26" s="26">
        <v>0</v>
      </c>
      <c r="L26" s="26">
        <v>1800000</v>
      </c>
      <c r="M26" s="27">
        <v>0</v>
      </c>
      <c r="N26" s="37">
        <f t="shared" si="1"/>
        <v>1800000</v>
      </c>
      <c r="O26" s="26"/>
      <c r="P26" s="26"/>
      <c r="Q26" s="26"/>
      <c r="R26" s="38">
        <v>1800000</v>
      </c>
      <c r="S26" s="38">
        <v>1800000</v>
      </c>
      <c r="T26" s="38">
        <v>1800000</v>
      </c>
      <c r="U26" s="35"/>
      <c r="V26" s="35"/>
      <c r="W26" s="35"/>
    </row>
    <row r="27" spans="1:29" ht="20.25">
      <c r="A27" s="31" t="s">
        <v>47</v>
      </c>
      <c r="B27" s="32" t="s">
        <v>67</v>
      </c>
      <c r="C27" s="31" t="s">
        <v>42</v>
      </c>
      <c r="D27" s="32" t="s">
        <v>71</v>
      </c>
      <c r="E27" s="32" t="s">
        <v>61</v>
      </c>
      <c r="F27" s="32" t="s">
        <v>72</v>
      </c>
      <c r="G27" s="31" t="s">
        <v>46</v>
      </c>
      <c r="H27" s="31" t="s">
        <v>49</v>
      </c>
      <c r="I27" s="32" t="s">
        <v>52</v>
      </c>
      <c r="J27" s="31" t="s">
        <v>51</v>
      </c>
      <c r="K27" s="26">
        <v>2700000</v>
      </c>
      <c r="L27" s="26">
        <v>0</v>
      </c>
      <c r="M27" s="27">
        <v>0</v>
      </c>
      <c r="N27" s="37">
        <f t="shared" si="1"/>
        <v>2700000</v>
      </c>
      <c r="O27" s="26"/>
      <c r="P27" s="26"/>
      <c r="Q27" s="26"/>
      <c r="R27" s="35"/>
      <c r="S27" s="35"/>
      <c r="T27" s="35"/>
      <c r="U27" s="35">
        <v>287191.58</v>
      </c>
      <c r="V27" s="35">
        <v>287191.58</v>
      </c>
      <c r="W27" s="35">
        <v>287191.58</v>
      </c>
    </row>
    <row r="28" spans="1:29" ht="20.25">
      <c r="A28" s="31" t="s">
        <v>47</v>
      </c>
      <c r="B28" s="32" t="s">
        <v>67</v>
      </c>
      <c r="C28" s="31" t="s">
        <v>42</v>
      </c>
      <c r="D28" s="32" t="s">
        <v>71</v>
      </c>
      <c r="E28" s="32" t="s">
        <v>61</v>
      </c>
      <c r="F28" s="34" t="s">
        <v>72</v>
      </c>
      <c r="G28" s="31" t="s">
        <v>46</v>
      </c>
      <c r="H28" s="31" t="s">
        <v>50</v>
      </c>
      <c r="I28" s="32" t="s">
        <v>69</v>
      </c>
      <c r="J28" s="31" t="s">
        <v>51</v>
      </c>
      <c r="K28" s="26">
        <v>17400000</v>
      </c>
      <c r="L28" s="26">
        <v>0</v>
      </c>
      <c r="M28" s="27">
        <v>0</v>
      </c>
      <c r="N28" s="37">
        <f t="shared" si="1"/>
        <v>17400000</v>
      </c>
      <c r="O28" s="26"/>
      <c r="P28" s="26"/>
      <c r="Q28" s="26"/>
      <c r="R28" s="26"/>
      <c r="S28" s="26"/>
      <c r="T28" s="26"/>
      <c r="U28" s="35">
        <v>18037037.420000002</v>
      </c>
      <c r="V28" s="35">
        <v>17947777.420000002</v>
      </c>
      <c r="W28" s="35">
        <v>17947777.420000002</v>
      </c>
    </row>
    <row r="29" spans="1:29" ht="20.25">
      <c r="A29" s="31" t="s">
        <v>47</v>
      </c>
      <c r="B29" s="32" t="s">
        <v>67</v>
      </c>
      <c r="C29" s="31" t="s">
        <v>42</v>
      </c>
      <c r="D29" s="32" t="s">
        <v>71</v>
      </c>
      <c r="E29" s="32" t="s">
        <v>61</v>
      </c>
      <c r="F29" s="34" t="s">
        <v>72</v>
      </c>
      <c r="G29" s="31" t="s">
        <v>46</v>
      </c>
      <c r="H29" s="31" t="s">
        <v>92</v>
      </c>
      <c r="I29" s="32" t="s">
        <v>69</v>
      </c>
      <c r="J29" s="31" t="s">
        <v>51</v>
      </c>
      <c r="K29" s="26">
        <v>0</v>
      </c>
      <c r="L29" s="26">
        <v>7800000</v>
      </c>
      <c r="M29" s="27">
        <v>0</v>
      </c>
      <c r="N29" s="37">
        <f>K29+L29-M29</f>
        <v>7800000</v>
      </c>
      <c r="O29" s="26"/>
      <c r="P29" s="26"/>
      <c r="Q29" s="26"/>
      <c r="R29" s="26"/>
      <c r="S29" s="26"/>
      <c r="T29" s="26"/>
      <c r="U29" s="35">
        <v>6935692.2400000002</v>
      </c>
      <c r="V29" s="35">
        <v>6935692.2400000002</v>
      </c>
      <c r="W29" s="35">
        <v>6935692.2400000002</v>
      </c>
    </row>
    <row r="30" spans="1:29" ht="20.25">
      <c r="A30" s="31" t="s">
        <v>47</v>
      </c>
      <c r="B30" s="32" t="s">
        <v>67</v>
      </c>
      <c r="C30" s="31" t="s">
        <v>42</v>
      </c>
      <c r="D30" s="32" t="s">
        <v>71</v>
      </c>
      <c r="E30" s="32" t="s">
        <v>61</v>
      </c>
      <c r="F30" s="34" t="s">
        <v>72</v>
      </c>
      <c r="G30" s="31" t="s">
        <v>46</v>
      </c>
      <c r="H30" s="31" t="s">
        <v>93</v>
      </c>
      <c r="I30" s="34" t="s">
        <v>69</v>
      </c>
      <c r="J30" s="31" t="s">
        <v>51</v>
      </c>
      <c r="K30" s="26">
        <v>0</v>
      </c>
      <c r="L30" s="26">
        <v>4000000</v>
      </c>
      <c r="M30" s="27">
        <v>0</v>
      </c>
      <c r="N30" s="37">
        <f>K30+L30-M30</f>
        <v>4000000</v>
      </c>
      <c r="O30" s="26"/>
      <c r="P30" s="26"/>
      <c r="Q30" s="26"/>
      <c r="R30" s="26"/>
      <c r="S30" s="26"/>
      <c r="T30" s="26"/>
      <c r="U30" s="35">
        <v>4000000</v>
      </c>
      <c r="V30" s="35">
        <v>4000000</v>
      </c>
      <c r="W30" s="35">
        <v>4000000</v>
      </c>
    </row>
    <row r="31" spans="1:29" ht="20.25">
      <c r="A31" s="31" t="s">
        <v>47</v>
      </c>
      <c r="B31" s="32" t="s">
        <v>67</v>
      </c>
      <c r="C31" s="31" t="s">
        <v>41</v>
      </c>
      <c r="D31" s="32" t="s">
        <v>73</v>
      </c>
      <c r="E31" s="32" t="s">
        <v>32</v>
      </c>
      <c r="F31" s="34" t="s">
        <v>35</v>
      </c>
      <c r="G31" s="31" t="s">
        <v>46</v>
      </c>
      <c r="H31" s="31" t="s">
        <v>49</v>
      </c>
      <c r="I31" s="32" t="s">
        <v>52</v>
      </c>
      <c r="J31" s="31" t="s">
        <v>51</v>
      </c>
      <c r="K31" s="26">
        <v>9000000</v>
      </c>
      <c r="L31" s="26">
        <v>850000</v>
      </c>
      <c r="M31" s="27">
        <v>0</v>
      </c>
      <c r="N31" s="37">
        <f t="shared" si="1"/>
        <v>9850000</v>
      </c>
      <c r="O31" s="26"/>
      <c r="P31" s="26"/>
      <c r="Q31" s="26"/>
      <c r="R31" s="26"/>
      <c r="S31" s="26"/>
      <c r="T31" s="26"/>
      <c r="U31" s="35">
        <v>9269468.0999999996</v>
      </c>
      <c r="V31" s="35">
        <v>9269468.0999999996</v>
      </c>
      <c r="W31" s="35">
        <v>9269468.0999999996</v>
      </c>
    </row>
    <row r="32" spans="1:29" ht="12.75" customHeight="1">
      <c r="A32" s="84" t="s">
        <v>36</v>
      </c>
      <c r="B32" s="84"/>
      <c r="C32" s="84"/>
      <c r="D32" s="84"/>
      <c r="E32" s="84"/>
      <c r="F32" s="84"/>
      <c r="G32" s="84"/>
      <c r="H32" s="84"/>
      <c r="I32" s="84"/>
      <c r="J32" s="84"/>
      <c r="K32" s="37">
        <f t="shared" ref="K32:W32" si="2">SUM(K9:K31)</f>
        <v>752900088</v>
      </c>
      <c r="L32" s="37">
        <f t="shared" si="2"/>
        <v>65974984</v>
      </c>
      <c r="M32" s="37">
        <f t="shared" si="2"/>
        <v>0</v>
      </c>
      <c r="N32" s="37">
        <f t="shared" si="2"/>
        <v>818875072</v>
      </c>
      <c r="O32" s="37">
        <f t="shared" si="2"/>
        <v>493580271.4199999</v>
      </c>
      <c r="P32" s="37">
        <f t="shared" si="2"/>
        <v>493580271.4199999</v>
      </c>
      <c r="Q32" s="37">
        <f t="shared" si="2"/>
        <v>490279562.48999989</v>
      </c>
      <c r="R32" s="37">
        <f t="shared" si="2"/>
        <v>98513280.800000012</v>
      </c>
      <c r="S32" s="37">
        <f t="shared" si="2"/>
        <v>98513280.800000012</v>
      </c>
      <c r="T32" s="37">
        <f t="shared" si="2"/>
        <v>97855766.24000001</v>
      </c>
      <c r="U32" s="37">
        <f t="shared" si="2"/>
        <v>214246113.18000004</v>
      </c>
      <c r="V32" s="37">
        <f t="shared" si="2"/>
        <v>214156853.18000004</v>
      </c>
      <c r="W32" s="37">
        <f t="shared" si="2"/>
        <v>213445300.53</v>
      </c>
    </row>
    <row r="33" spans="1:23" ht="11.25" customHeight="1">
      <c r="A33" s="85" t="s">
        <v>37</v>
      </c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</row>
    <row r="34" spans="1:23" ht="20.25">
      <c r="A34" s="39" t="s">
        <v>48</v>
      </c>
      <c r="B34" s="40" t="s">
        <v>31</v>
      </c>
      <c r="C34" s="41" t="s">
        <v>41</v>
      </c>
      <c r="D34" s="40" t="s">
        <v>55</v>
      </c>
      <c r="E34" s="40" t="s">
        <v>32</v>
      </c>
      <c r="F34" s="42" t="s">
        <v>56</v>
      </c>
      <c r="G34" s="43" t="s">
        <v>46</v>
      </c>
      <c r="H34" s="43" t="s">
        <v>57</v>
      </c>
      <c r="I34" s="34" t="s">
        <v>53</v>
      </c>
      <c r="J34" s="43" t="s">
        <v>51</v>
      </c>
      <c r="K34" s="44">
        <v>4200000</v>
      </c>
      <c r="L34" s="45">
        <v>780000</v>
      </c>
      <c r="M34" s="46">
        <v>0</v>
      </c>
      <c r="N34" s="45">
        <f t="shared" ref="N34:N39" si="3">K34+L34-M34</f>
        <v>4980000</v>
      </c>
      <c r="O34" s="46">
        <v>4971768.99</v>
      </c>
      <c r="P34" s="46">
        <v>3364675.23</v>
      </c>
      <c r="Q34" s="46">
        <v>3364675.23</v>
      </c>
      <c r="R34" s="47"/>
      <c r="S34" s="47"/>
      <c r="T34" s="47"/>
      <c r="U34" s="47"/>
      <c r="V34" s="47"/>
      <c r="W34" s="47"/>
    </row>
    <row r="35" spans="1:23" ht="20.25">
      <c r="A35" s="48" t="s">
        <v>48</v>
      </c>
      <c r="B35" s="29" t="s">
        <v>31</v>
      </c>
      <c r="C35" s="49" t="s">
        <v>41</v>
      </c>
      <c r="D35" s="29" t="s">
        <v>58</v>
      </c>
      <c r="E35" s="29" t="s">
        <v>32</v>
      </c>
      <c r="F35" s="50" t="s">
        <v>59</v>
      </c>
      <c r="G35" s="51" t="s">
        <v>46</v>
      </c>
      <c r="H35" s="51" t="s">
        <v>57</v>
      </c>
      <c r="I35" s="34" t="s">
        <v>53</v>
      </c>
      <c r="J35" s="51" t="s">
        <v>51</v>
      </c>
      <c r="K35" s="28">
        <v>493000</v>
      </c>
      <c r="L35" s="45">
        <v>-50000</v>
      </c>
      <c r="M35" s="46">
        <v>0</v>
      </c>
      <c r="N35" s="45">
        <f>K35+L35-M35</f>
        <v>443000</v>
      </c>
      <c r="O35" s="26"/>
      <c r="P35" s="26"/>
      <c r="Q35" s="26"/>
      <c r="R35" s="52">
        <v>407680.21</v>
      </c>
      <c r="S35" s="52">
        <v>407680.21</v>
      </c>
      <c r="T35" s="52">
        <v>407680.21</v>
      </c>
      <c r="U35" s="26"/>
      <c r="V35" s="26"/>
      <c r="W35" s="26"/>
    </row>
    <row r="36" spans="1:23" ht="17.25" customHeight="1">
      <c r="A36" s="48" t="s">
        <v>48</v>
      </c>
      <c r="B36" s="29" t="s">
        <v>31</v>
      </c>
      <c r="C36" s="49" t="s">
        <v>42</v>
      </c>
      <c r="D36" s="29" t="s">
        <v>60</v>
      </c>
      <c r="E36" s="29" t="s">
        <v>61</v>
      </c>
      <c r="F36" s="29" t="s">
        <v>33</v>
      </c>
      <c r="G36" s="51" t="s">
        <v>46</v>
      </c>
      <c r="H36" s="51" t="s">
        <v>57</v>
      </c>
      <c r="I36" s="34" t="s">
        <v>53</v>
      </c>
      <c r="J36" s="51" t="s">
        <v>51</v>
      </c>
      <c r="K36" s="28">
        <f>1562264+100000</f>
        <v>1662264</v>
      </c>
      <c r="L36" s="27">
        <v>80000</v>
      </c>
      <c r="M36" s="26">
        <v>0</v>
      </c>
      <c r="N36" s="27">
        <f t="shared" si="3"/>
        <v>1742264</v>
      </c>
      <c r="O36" s="53"/>
      <c r="P36" s="53"/>
      <c r="Q36" s="53"/>
      <c r="R36" s="47"/>
      <c r="S36" s="47"/>
      <c r="T36" s="47"/>
      <c r="U36" s="26">
        <v>1423331.53</v>
      </c>
      <c r="V36" s="26">
        <v>828331.53</v>
      </c>
      <c r="W36" s="26">
        <v>828331.53</v>
      </c>
    </row>
    <row r="37" spans="1:23" ht="17.25" customHeight="1">
      <c r="A37" s="48" t="s">
        <v>48</v>
      </c>
      <c r="B37" s="29" t="s">
        <v>31</v>
      </c>
      <c r="C37" s="49" t="s">
        <v>43</v>
      </c>
      <c r="D37" s="29" t="s">
        <v>62</v>
      </c>
      <c r="E37" s="29" t="s">
        <v>32</v>
      </c>
      <c r="F37" s="54" t="s">
        <v>63</v>
      </c>
      <c r="G37" s="51" t="s">
        <v>46</v>
      </c>
      <c r="H37" s="51" t="s">
        <v>57</v>
      </c>
      <c r="I37" s="34" t="s">
        <v>53</v>
      </c>
      <c r="J37" s="51" t="s">
        <v>51</v>
      </c>
      <c r="K37" s="28">
        <v>190000</v>
      </c>
      <c r="L37" s="27">
        <v>-50000</v>
      </c>
      <c r="M37" s="26">
        <v>0</v>
      </c>
      <c r="N37" s="27">
        <f t="shared" si="3"/>
        <v>140000</v>
      </c>
      <c r="O37" s="53"/>
      <c r="P37" s="53"/>
      <c r="Q37" s="53"/>
      <c r="R37" s="47"/>
      <c r="S37" s="47"/>
      <c r="T37" s="47"/>
      <c r="U37" s="26">
        <v>87744.18</v>
      </c>
      <c r="V37" s="26">
        <v>87744.18</v>
      </c>
      <c r="W37" s="26">
        <v>87744.18</v>
      </c>
    </row>
    <row r="38" spans="1:23" ht="15.75" customHeight="1">
      <c r="A38" s="48" t="s">
        <v>48</v>
      </c>
      <c r="B38" s="29" t="s">
        <v>31</v>
      </c>
      <c r="C38" s="49" t="s">
        <v>41</v>
      </c>
      <c r="D38" s="29" t="s">
        <v>64</v>
      </c>
      <c r="E38" s="29" t="s">
        <v>32</v>
      </c>
      <c r="F38" s="29" t="s">
        <v>45</v>
      </c>
      <c r="G38" s="51" t="s">
        <v>46</v>
      </c>
      <c r="H38" s="51" t="s">
        <v>57</v>
      </c>
      <c r="I38" s="32" t="s">
        <v>53</v>
      </c>
      <c r="J38" s="51" t="s">
        <v>51</v>
      </c>
      <c r="K38" s="28">
        <v>170160</v>
      </c>
      <c r="L38" s="55">
        <v>0</v>
      </c>
      <c r="M38" s="56">
        <v>0</v>
      </c>
      <c r="N38" s="57">
        <f t="shared" si="3"/>
        <v>170160</v>
      </c>
      <c r="O38" s="26"/>
      <c r="P38" s="26"/>
      <c r="Q38" s="26"/>
      <c r="R38" s="47"/>
      <c r="S38" s="47"/>
      <c r="T38" s="47"/>
      <c r="U38" s="26">
        <v>94160.639999999999</v>
      </c>
      <c r="V38" s="26">
        <v>94160.639999999999</v>
      </c>
      <c r="W38" s="26">
        <v>94160.639999999999</v>
      </c>
    </row>
    <row r="39" spans="1:23" ht="20.25">
      <c r="A39" s="48" t="s">
        <v>48</v>
      </c>
      <c r="B39" s="29" t="s">
        <v>31</v>
      </c>
      <c r="C39" s="49" t="s">
        <v>41</v>
      </c>
      <c r="D39" s="29" t="s">
        <v>64</v>
      </c>
      <c r="E39" s="29" t="s">
        <v>32</v>
      </c>
      <c r="F39" s="29" t="s">
        <v>45</v>
      </c>
      <c r="G39" s="51" t="s">
        <v>46</v>
      </c>
      <c r="H39" s="51" t="s">
        <v>57</v>
      </c>
      <c r="I39" s="32" t="s">
        <v>53</v>
      </c>
      <c r="J39" s="51" t="s">
        <v>74</v>
      </c>
      <c r="K39" s="28">
        <v>110000</v>
      </c>
      <c r="L39" s="55">
        <v>-110000</v>
      </c>
      <c r="M39" s="56">
        <v>0</v>
      </c>
      <c r="N39" s="55">
        <f t="shared" si="3"/>
        <v>0</v>
      </c>
      <c r="O39" s="26"/>
      <c r="P39" s="26"/>
      <c r="Q39" s="26"/>
      <c r="R39" s="47"/>
      <c r="S39" s="47"/>
      <c r="T39" s="47"/>
      <c r="U39" s="26">
        <v>0</v>
      </c>
      <c r="V39" s="26">
        <v>0</v>
      </c>
      <c r="W39" s="26">
        <v>0</v>
      </c>
    </row>
    <row r="40" spans="1:23" ht="15.75" customHeight="1">
      <c r="A40" s="48" t="s">
        <v>47</v>
      </c>
      <c r="B40" s="29" t="s">
        <v>67</v>
      </c>
      <c r="C40" s="49" t="s">
        <v>41</v>
      </c>
      <c r="D40" s="29" t="s">
        <v>75</v>
      </c>
      <c r="E40" s="29" t="s">
        <v>32</v>
      </c>
      <c r="F40" s="29" t="s">
        <v>76</v>
      </c>
      <c r="G40" s="51" t="s">
        <v>46</v>
      </c>
      <c r="H40" s="51" t="s">
        <v>50</v>
      </c>
      <c r="I40" s="32" t="s">
        <v>69</v>
      </c>
      <c r="J40" s="51" t="s">
        <v>74</v>
      </c>
      <c r="K40" s="28">
        <v>50000</v>
      </c>
      <c r="L40" s="55">
        <v>0</v>
      </c>
      <c r="M40" s="26">
        <v>0</v>
      </c>
      <c r="N40" s="58">
        <f t="shared" ref="N40:N50" si="4">K40+L40-M40</f>
        <v>50000</v>
      </c>
      <c r="O40" s="26"/>
      <c r="P40" s="26"/>
      <c r="Q40" s="26"/>
      <c r="R40" s="47"/>
      <c r="S40" s="47"/>
      <c r="T40" s="47"/>
      <c r="U40" s="46">
        <v>18848.72</v>
      </c>
      <c r="V40" s="46">
        <v>0</v>
      </c>
      <c r="W40" s="46">
        <v>0</v>
      </c>
    </row>
    <row r="41" spans="1:23" ht="18.75" customHeight="1">
      <c r="A41" s="48" t="s">
        <v>47</v>
      </c>
      <c r="B41" s="29" t="s">
        <v>67</v>
      </c>
      <c r="C41" s="49" t="s">
        <v>41</v>
      </c>
      <c r="D41" s="29" t="s">
        <v>77</v>
      </c>
      <c r="E41" s="29" t="s">
        <v>32</v>
      </c>
      <c r="F41" s="29" t="s">
        <v>78</v>
      </c>
      <c r="G41" s="51" t="s">
        <v>46</v>
      </c>
      <c r="H41" s="51" t="s">
        <v>50</v>
      </c>
      <c r="I41" s="32" t="s">
        <v>69</v>
      </c>
      <c r="J41" s="51" t="s">
        <v>74</v>
      </c>
      <c r="K41" s="28">
        <v>50000</v>
      </c>
      <c r="L41" s="55">
        <v>0</v>
      </c>
      <c r="M41" s="26">
        <v>0</v>
      </c>
      <c r="N41" s="59">
        <f t="shared" si="4"/>
        <v>50000</v>
      </c>
      <c r="O41" s="26"/>
      <c r="P41" s="26"/>
      <c r="Q41" s="26"/>
      <c r="R41" s="47"/>
      <c r="S41" s="47"/>
      <c r="T41" s="47"/>
      <c r="U41" s="46">
        <v>0</v>
      </c>
      <c r="V41" s="46">
        <v>0</v>
      </c>
      <c r="W41" s="46">
        <v>0</v>
      </c>
    </row>
    <row r="42" spans="1:23" ht="18.75" customHeight="1">
      <c r="A42" s="48" t="s">
        <v>47</v>
      </c>
      <c r="B42" s="29" t="s">
        <v>67</v>
      </c>
      <c r="C42" s="49" t="s">
        <v>41</v>
      </c>
      <c r="D42" s="29" t="s">
        <v>79</v>
      </c>
      <c r="E42" s="29" t="s">
        <v>32</v>
      </c>
      <c r="F42" s="29" t="s">
        <v>80</v>
      </c>
      <c r="G42" s="51" t="s">
        <v>46</v>
      </c>
      <c r="H42" s="51" t="s">
        <v>50</v>
      </c>
      <c r="I42" s="29" t="s">
        <v>69</v>
      </c>
      <c r="J42" s="51" t="s">
        <v>51</v>
      </c>
      <c r="K42" s="37">
        <v>8000000</v>
      </c>
      <c r="L42" s="55">
        <v>0</v>
      </c>
      <c r="M42" s="26">
        <v>0</v>
      </c>
      <c r="N42" s="58">
        <f t="shared" si="4"/>
        <v>8000000</v>
      </c>
      <c r="O42" s="60"/>
      <c r="P42" s="60"/>
      <c r="Q42" s="60"/>
      <c r="R42" s="47"/>
      <c r="S42" s="47"/>
      <c r="T42" s="47"/>
      <c r="U42" s="46">
        <v>4029123.5</v>
      </c>
      <c r="V42" s="46">
        <v>947460.39</v>
      </c>
      <c r="W42" s="46">
        <v>947460.39</v>
      </c>
    </row>
    <row r="43" spans="1:23" ht="18" customHeight="1">
      <c r="A43" s="48" t="s">
        <v>47</v>
      </c>
      <c r="B43" s="29" t="s">
        <v>67</v>
      </c>
      <c r="C43" s="49" t="s">
        <v>41</v>
      </c>
      <c r="D43" s="29" t="s">
        <v>68</v>
      </c>
      <c r="E43" s="29" t="s">
        <v>32</v>
      </c>
      <c r="F43" s="29" t="s">
        <v>56</v>
      </c>
      <c r="G43" s="51" t="s">
        <v>46</v>
      </c>
      <c r="H43" s="51" t="s">
        <v>49</v>
      </c>
      <c r="I43" s="32" t="s">
        <v>52</v>
      </c>
      <c r="J43" s="51" t="s">
        <v>51</v>
      </c>
      <c r="K43" s="37">
        <v>50000</v>
      </c>
      <c r="L43" s="55">
        <v>7000000</v>
      </c>
      <c r="M43" s="26">
        <v>0</v>
      </c>
      <c r="N43" s="59">
        <f t="shared" si="4"/>
        <v>7050000</v>
      </c>
      <c r="O43" s="55">
        <v>6887676.7599999998</v>
      </c>
      <c r="P43" s="55">
        <v>6831986.3600000003</v>
      </c>
      <c r="Q43" s="55">
        <v>6831986.3600000003</v>
      </c>
      <c r="R43" s="47"/>
      <c r="S43" s="47"/>
      <c r="T43" s="47"/>
      <c r="U43" s="61"/>
      <c r="V43" s="47"/>
      <c r="W43" s="47"/>
    </row>
    <row r="44" spans="1:23" ht="15" customHeight="1">
      <c r="A44" s="48" t="s">
        <v>47</v>
      </c>
      <c r="B44" s="29" t="s">
        <v>67</v>
      </c>
      <c r="C44" s="49" t="s">
        <v>41</v>
      </c>
      <c r="D44" s="29" t="s">
        <v>68</v>
      </c>
      <c r="E44" s="29" t="s">
        <v>32</v>
      </c>
      <c r="F44" s="29" t="s">
        <v>56</v>
      </c>
      <c r="G44" s="51" t="s">
        <v>46</v>
      </c>
      <c r="H44" s="51" t="s">
        <v>49</v>
      </c>
      <c r="I44" s="32" t="s">
        <v>52</v>
      </c>
      <c r="J44" s="51" t="s">
        <v>74</v>
      </c>
      <c r="K44" s="28">
        <v>100000</v>
      </c>
      <c r="L44" s="55">
        <v>0</v>
      </c>
      <c r="M44" s="60">
        <v>0</v>
      </c>
      <c r="N44" s="27">
        <f t="shared" si="4"/>
        <v>100000</v>
      </c>
      <c r="O44" s="55">
        <v>83418.850000000006</v>
      </c>
      <c r="P44" s="55">
        <v>83418.850000000006</v>
      </c>
      <c r="Q44" s="55">
        <v>83418.850000000006</v>
      </c>
      <c r="R44" s="27"/>
      <c r="S44" s="27"/>
      <c r="T44" s="27"/>
      <c r="U44" s="62"/>
      <c r="V44" s="63"/>
      <c r="W44" s="63"/>
    </row>
    <row r="45" spans="1:23" ht="18.75" customHeight="1">
      <c r="A45" s="48" t="s">
        <v>47</v>
      </c>
      <c r="B45" s="64" t="s">
        <v>67</v>
      </c>
      <c r="C45" s="49" t="s">
        <v>41</v>
      </c>
      <c r="D45" s="29" t="s">
        <v>68</v>
      </c>
      <c r="E45" s="29" t="s">
        <v>32</v>
      </c>
      <c r="F45" s="29" t="s">
        <v>56</v>
      </c>
      <c r="G45" s="51" t="s">
        <v>46</v>
      </c>
      <c r="H45" s="51" t="s">
        <v>50</v>
      </c>
      <c r="I45" s="32" t="s">
        <v>69</v>
      </c>
      <c r="J45" s="51" t="s">
        <v>51</v>
      </c>
      <c r="K45" s="28">
        <v>29244000</v>
      </c>
      <c r="L45" s="55">
        <v>2900000</v>
      </c>
      <c r="M45" s="60">
        <v>0</v>
      </c>
      <c r="N45" s="27">
        <f t="shared" si="4"/>
        <v>32144000</v>
      </c>
      <c r="O45" s="59">
        <v>27220876.43</v>
      </c>
      <c r="P45" s="59">
        <v>26026732.550000001</v>
      </c>
      <c r="Q45" s="59">
        <v>26026732.550000001</v>
      </c>
      <c r="R45" s="27"/>
      <c r="S45" s="27"/>
      <c r="T45" s="27"/>
      <c r="U45" s="65"/>
      <c r="V45" s="63"/>
      <c r="W45" s="63"/>
    </row>
    <row r="46" spans="1:23" ht="15.75" customHeight="1">
      <c r="A46" s="48" t="s">
        <v>47</v>
      </c>
      <c r="B46" s="29" t="s">
        <v>67</v>
      </c>
      <c r="C46" s="49" t="s">
        <v>41</v>
      </c>
      <c r="D46" s="29" t="s">
        <v>68</v>
      </c>
      <c r="E46" s="29" t="s">
        <v>32</v>
      </c>
      <c r="F46" s="29" t="s">
        <v>56</v>
      </c>
      <c r="G46" s="51" t="s">
        <v>46</v>
      </c>
      <c r="H46" s="51" t="s">
        <v>50</v>
      </c>
      <c r="I46" s="32" t="s">
        <v>69</v>
      </c>
      <c r="J46" s="51" t="s">
        <v>74</v>
      </c>
      <c r="K46" s="28">
        <v>250000</v>
      </c>
      <c r="L46" s="55">
        <v>0</v>
      </c>
      <c r="M46" s="60">
        <v>0</v>
      </c>
      <c r="N46" s="30">
        <f t="shared" si="4"/>
        <v>250000</v>
      </c>
      <c r="O46" s="55">
        <v>182483.67</v>
      </c>
      <c r="P46" s="55">
        <v>109414.17</v>
      </c>
      <c r="Q46" s="55">
        <v>109414.17</v>
      </c>
      <c r="R46" s="66"/>
      <c r="S46" s="66"/>
      <c r="T46" s="66"/>
      <c r="U46" s="47"/>
      <c r="V46" s="47"/>
      <c r="W46" s="47"/>
    </row>
    <row r="47" spans="1:23" ht="18" customHeight="1">
      <c r="A47" s="48" t="s">
        <v>47</v>
      </c>
      <c r="B47" s="29" t="s">
        <v>67</v>
      </c>
      <c r="C47" s="49" t="s">
        <v>42</v>
      </c>
      <c r="D47" s="29" t="s">
        <v>71</v>
      </c>
      <c r="E47" s="29" t="s">
        <v>61</v>
      </c>
      <c r="F47" s="29" t="s">
        <v>72</v>
      </c>
      <c r="G47" s="51" t="s">
        <v>46</v>
      </c>
      <c r="H47" s="51" t="s">
        <v>49</v>
      </c>
      <c r="I47" s="32" t="s">
        <v>52</v>
      </c>
      <c r="J47" s="51" t="s">
        <v>51</v>
      </c>
      <c r="K47" s="28">
        <v>3688300</v>
      </c>
      <c r="L47" s="27">
        <v>2640000</v>
      </c>
      <c r="M47" s="60">
        <v>0</v>
      </c>
      <c r="N47" s="30">
        <f t="shared" si="4"/>
        <v>6328300</v>
      </c>
      <c r="O47" s="53"/>
      <c r="P47" s="53"/>
      <c r="Q47" s="53"/>
      <c r="R47" s="27"/>
      <c r="S47" s="66"/>
      <c r="T47" s="66"/>
      <c r="U47" s="60">
        <v>5456348.8700000001</v>
      </c>
      <c r="V47" s="60">
        <v>4845965.0199999996</v>
      </c>
      <c r="W47" s="60">
        <v>4845965.0199999996</v>
      </c>
    </row>
    <row r="48" spans="1:23" ht="15.75" customHeight="1">
      <c r="A48" s="48" t="s">
        <v>47</v>
      </c>
      <c r="B48" s="29" t="s">
        <v>67</v>
      </c>
      <c r="C48" s="49" t="s">
        <v>42</v>
      </c>
      <c r="D48" s="29" t="s">
        <v>71</v>
      </c>
      <c r="E48" s="29" t="s">
        <v>61</v>
      </c>
      <c r="F48" s="29" t="s">
        <v>72</v>
      </c>
      <c r="G48" s="51" t="s">
        <v>46</v>
      </c>
      <c r="H48" s="51" t="s">
        <v>50</v>
      </c>
      <c r="I48" s="32" t="s">
        <v>69</v>
      </c>
      <c r="J48" s="51" t="s">
        <v>51</v>
      </c>
      <c r="K48" s="28">
        <v>24400000</v>
      </c>
      <c r="L48" s="27">
        <v>-1260000</v>
      </c>
      <c r="M48" s="60">
        <v>0</v>
      </c>
      <c r="N48" s="30">
        <f t="shared" si="4"/>
        <v>23140000</v>
      </c>
      <c r="O48" s="67"/>
      <c r="P48" s="67"/>
      <c r="Q48" s="67"/>
      <c r="R48" s="65"/>
      <c r="S48" s="65"/>
      <c r="T48" s="65"/>
      <c r="U48" s="60">
        <v>19378324.809999999</v>
      </c>
      <c r="V48" s="60">
        <v>18024629.219999999</v>
      </c>
      <c r="W48" s="60">
        <v>18000286.879999999</v>
      </c>
    </row>
    <row r="49" spans="1:23" ht="19.5" customHeight="1">
      <c r="A49" s="48" t="s">
        <v>47</v>
      </c>
      <c r="B49" s="29" t="s">
        <v>67</v>
      </c>
      <c r="C49" s="49" t="s">
        <v>42</v>
      </c>
      <c r="D49" s="29" t="s">
        <v>81</v>
      </c>
      <c r="E49" s="29" t="s">
        <v>32</v>
      </c>
      <c r="F49" s="29" t="s">
        <v>82</v>
      </c>
      <c r="G49" s="51" t="s">
        <v>46</v>
      </c>
      <c r="H49" s="51" t="s">
        <v>50</v>
      </c>
      <c r="I49" s="32" t="s">
        <v>69</v>
      </c>
      <c r="J49" s="51" t="s">
        <v>74</v>
      </c>
      <c r="K49" s="28">
        <v>2500000</v>
      </c>
      <c r="L49" s="27">
        <v>600000</v>
      </c>
      <c r="M49" s="27">
        <v>0</v>
      </c>
      <c r="N49" s="30">
        <f t="shared" si="4"/>
        <v>3100000</v>
      </c>
      <c r="O49" s="68"/>
      <c r="P49" s="68"/>
      <c r="Q49" s="68"/>
      <c r="R49" s="67"/>
      <c r="S49" s="67"/>
      <c r="T49" s="67"/>
      <c r="U49" s="60">
        <v>2784747.12</v>
      </c>
      <c r="V49" s="60">
        <v>1538505.42</v>
      </c>
      <c r="W49" s="60">
        <v>1538505.42</v>
      </c>
    </row>
    <row r="50" spans="1:23" ht="19.5" customHeight="1">
      <c r="A50" s="48" t="s">
        <v>47</v>
      </c>
      <c r="B50" s="29" t="s">
        <v>67</v>
      </c>
      <c r="C50" s="49" t="s">
        <v>41</v>
      </c>
      <c r="D50" s="29" t="s">
        <v>70</v>
      </c>
      <c r="E50" s="29" t="s">
        <v>32</v>
      </c>
      <c r="F50" s="29" t="s">
        <v>59</v>
      </c>
      <c r="G50" s="51" t="s">
        <v>46</v>
      </c>
      <c r="H50" s="51">
        <v>1759</v>
      </c>
      <c r="I50" s="32" t="s">
        <v>52</v>
      </c>
      <c r="J50" s="51" t="s">
        <v>51</v>
      </c>
      <c r="K50" s="69">
        <v>0</v>
      </c>
      <c r="L50" s="60">
        <v>1100000</v>
      </c>
      <c r="M50" s="27">
        <v>0</v>
      </c>
      <c r="N50" s="30">
        <f t="shared" si="4"/>
        <v>1100000</v>
      </c>
      <c r="O50" s="68"/>
      <c r="P50" s="68"/>
      <c r="Q50" s="68"/>
      <c r="R50" s="26">
        <v>1089148</v>
      </c>
      <c r="S50" s="26">
        <v>1089148</v>
      </c>
      <c r="T50" s="26">
        <v>1089148</v>
      </c>
      <c r="U50" s="27"/>
      <c r="V50" s="27"/>
      <c r="W50" s="27"/>
    </row>
    <row r="51" spans="1:23" ht="18" customHeight="1">
      <c r="A51" s="48" t="s">
        <v>47</v>
      </c>
      <c r="B51" s="29" t="s">
        <v>67</v>
      </c>
      <c r="C51" s="49" t="s">
        <v>41</v>
      </c>
      <c r="D51" s="29" t="s">
        <v>70</v>
      </c>
      <c r="E51" s="29" t="s">
        <v>32</v>
      </c>
      <c r="F51" s="29" t="s">
        <v>59</v>
      </c>
      <c r="G51" s="51" t="s">
        <v>46</v>
      </c>
      <c r="H51" s="51" t="s">
        <v>50</v>
      </c>
      <c r="I51" s="34" t="s">
        <v>69</v>
      </c>
      <c r="J51" s="51" t="s">
        <v>51</v>
      </c>
      <c r="K51" s="28">
        <v>504000</v>
      </c>
      <c r="L51" s="38">
        <v>0</v>
      </c>
      <c r="M51" s="26">
        <v>0</v>
      </c>
      <c r="N51" s="37">
        <f t="shared" ref="N51:N60" si="5">K51+L51-M51</f>
        <v>504000</v>
      </c>
      <c r="O51" s="34"/>
      <c r="P51" s="34"/>
      <c r="Q51" s="34"/>
      <c r="R51" s="26">
        <v>393866.79</v>
      </c>
      <c r="S51" s="26">
        <v>390285</v>
      </c>
      <c r="T51" s="26">
        <v>390285</v>
      </c>
      <c r="U51" s="26"/>
      <c r="V51" s="26"/>
      <c r="W51" s="26"/>
    </row>
    <row r="52" spans="1:23" ht="18" customHeight="1">
      <c r="A52" s="48" t="s">
        <v>47</v>
      </c>
      <c r="B52" s="29" t="s">
        <v>67</v>
      </c>
      <c r="C52" s="49" t="s">
        <v>41</v>
      </c>
      <c r="D52" s="29" t="s">
        <v>70</v>
      </c>
      <c r="E52" s="29" t="s">
        <v>32</v>
      </c>
      <c r="F52" s="29" t="s">
        <v>59</v>
      </c>
      <c r="G52" s="51" t="s">
        <v>46</v>
      </c>
      <c r="H52" s="51" t="s">
        <v>50</v>
      </c>
      <c r="I52" s="34" t="s">
        <v>69</v>
      </c>
      <c r="J52" s="51" t="s">
        <v>74</v>
      </c>
      <c r="K52" s="28">
        <v>300000</v>
      </c>
      <c r="L52" s="38">
        <v>0</v>
      </c>
      <c r="M52" s="26">
        <v>0</v>
      </c>
      <c r="N52" s="37">
        <f t="shared" si="5"/>
        <v>300000</v>
      </c>
      <c r="O52" s="34"/>
      <c r="P52" s="34"/>
      <c r="Q52" s="34"/>
      <c r="R52" s="26">
        <v>239286.44</v>
      </c>
      <c r="S52" s="26">
        <v>30786.44</v>
      </c>
      <c r="T52" s="26">
        <v>30786.44</v>
      </c>
      <c r="U52" s="26"/>
      <c r="V52" s="26"/>
      <c r="W52" s="26"/>
    </row>
    <row r="53" spans="1:23" ht="16.5" customHeight="1">
      <c r="A53" s="48" t="s">
        <v>47</v>
      </c>
      <c r="B53" s="29" t="s">
        <v>67</v>
      </c>
      <c r="C53" s="49" t="s">
        <v>43</v>
      </c>
      <c r="D53" s="29" t="s">
        <v>83</v>
      </c>
      <c r="E53" s="29" t="s">
        <v>32</v>
      </c>
      <c r="F53" s="29" t="s">
        <v>63</v>
      </c>
      <c r="G53" s="51" t="s">
        <v>46</v>
      </c>
      <c r="H53" s="51" t="s">
        <v>49</v>
      </c>
      <c r="I53" s="32" t="s">
        <v>52</v>
      </c>
      <c r="J53" s="51" t="s">
        <v>51</v>
      </c>
      <c r="K53" s="28">
        <v>1250000</v>
      </c>
      <c r="L53" s="26">
        <v>0</v>
      </c>
      <c r="M53" s="26">
        <v>0</v>
      </c>
      <c r="N53" s="37">
        <f t="shared" si="5"/>
        <v>1250000</v>
      </c>
      <c r="O53" s="26"/>
      <c r="P53" s="26"/>
      <c r="Q53" s="26"/>
      <c r="R53" s="34"/>
      <c r="S53" s="34"/>
      <c r="T53" s="34"/>
      <c r="U53" s="26">
        <v>388539.15</v>
      </c>
      <c r="V53" s="26">
        <v>371539.15</v>
      </c>
      <c r="W53" s="26">
        <v>371539.15</v>
      </c>
    </row>
    <row r="54" spans="1:23" ht="20.25">
      <c r="A54" s="48" t="s">
        <v>47</v>
      </c>
      <c r="B54" s="29" t="s">
        <v>67</v>
      </c>
      <c r="C54" s="49" t="s">
        <v>43</v>
      </c>
      <c r="D54" s="29" t="s">
        <v>83</v>
      </c>
      <c r="E54" s="29" t="s">
        <v>32</v>
      </c>
      <c r="F54" s="29" t="s">
        <v>63</v>
      </c>
      <c r="G54" s="51" t="s">
        <v>46</v>
      </c>
      <c r="H54" s="51" t="s">
        <v>49</v>
      </c>
      <c r="I54" s="32" t="s">
        <v>52</v>
      </c>
      <c r="J54" s="51" t="s">
        <v>74</v>
      </c>
      <c r="K54" s="28">
        <v>300000</v>
      </c>
      <c r="L54" s="26">
        <v>0</v>
      </c>
      <c r="M54" s="26">
        <v>0</v>
      </c>
      <c r="N54" s="37">
        <f t="shared" si="5"/>
        <v>300000</v>
      </c>
      <c r="O54" s="26"/>
      <c r="P54" s="26"/>
      <c r="Q54" s="26"/>
      <c r="R54" s="34"/>
      <c r="S54" s="34"/>
      <c r="T54" s="34"/>
      <c r="U54" s="26">
        <v>3840</v>
      </c>
      <c r="V54" s="26">
        <v>3840</v>
      </c>
      <c r="W54" s="26">
        <v>3840</v>
      </c>
    </row>
    <row r="55" spans="1:23" ht="15.75" customHeight="1">
      <c r="A55" s="48" t="s">
        <v>47</v>
      </c>
      <c r="B55" s="29" t="s">
        <v>67</v>
      </c>
      <c r="C55" s="49" t="s">
        <v>84</v>
      </c>
      <c r="D55" s="29" t="s">
        <v>85</v>
      </c>
      <c r="E55" s="29" t="s">
        <v>32</v>
      </c>
      <c r="F55" s="29" t="s">
        <v>86</v>
      </c>
      <c r="G55" s="51" t="s">
        <v>46</v>
      </c>
      <c r="H55" s="51" t="s">
        <v>49</v>
      </c>
      <c r="I55" s="32" t="s">
        <v>52</v>
      </c>
      <c r="J55" s="51" t="s">
        <v>51</v>
      </c>
      <c r="K55" s="28">
        <v>1800000</v>
      </c>
      <c r="L55" s="26">
        <v>480000</v>
      </c>
      <c r="M55" s="26">
        <v>0</v>
      </c>
      <c r="N55" s="37">
        <f t="shared" si="5"/>
        <v>2280000</v>
      </c>
      <c r="O55" s="26"/>
      <c r="P55" s="26"/>
      <c r="Q55" s="26"/>
      <c r="R55" s="70"/>
      <c r="S55" s="34"/>
      <c r="T55" s="34"/>
      <c r="U55" s="26">
        <v>1931262.96</v>
      </c>
      <c r="V55" s="26">
        <v>1737337.68</v>
      </c>
      <c r="W55" s="26">
        <v>1737337.68</v>
      </c>
    </row>
    <row r="56" spans="1:23" ht="20.25">
      <c r="A56" s="48" t="s">
        <v>47</v>
      </c>
      <c r="B56" s="29" t="s">
        <v>67</v>
      </c>
      <c r="C56" s="49" t="s">
        <v>84</v>
      </c>
      <c r="D56" s="29" t="s">
        <v>85</v>
      </c>
      <c r="E56" s="29" t="s">
        <v>32</v>
      </c>
      <c r="F56" s="29" t="s">
        <v>86</v>
      </c>
      <c r="G56" s="51" t="s">
        <v>46</v>
      </c>
      <c r="H56" s="51" t="s">
        <v>49</v>
      </c>
      <c r="I56" s="32" t="s">
        <v>52</v>
      </c>
      <c r="J56" s="51" t="s">
        <v>74</v>
      </c>
      <c r="K56" s="28">
        <v>800000</v>
      </c>
      <c r="L56" s="26">
        <v>-200000</v>
      </c>
      <c r="M56" s="26">
        <v>0</v>
      </c>
      <c r="N56" s="37">
        <f t="shared" si="5"/>
        <v>600000</v>
      </c>
      <c r="O56" s="70"/>
      <c r="P56" s="70"/>
      <c r="Q56" s="70"/>
      <c r="R56" s="26"/>
      <c r="S56" s="26"/>
      <c r="T56" s="26"/>
      <c r="U56" s="26">
        <v>344184.75</v>
      </c>
      <c r="V56" s="26">
        <v>344184.75</v>
      </c>
      <c r="W56" s="26">
        <v>344184.75</v>
      </c>
    </row>
    <row r="57" spans="1:23" ht="17.25" customHeight="1">
      <c r="A57" s="48" t="s">
        <v>47</v>
      </c>
      <c r="B57" s="29" t="s">
        <v>67</v>
      </c>
      <c r="C57" s="49" t="s">
        <v>84</v>
      </c>
      <c r="D57" s="29" t="s">
        <v>85</v>
      </c>
      <c r="E57" s="29" t="s">
        <v>32</v>
      </c>
      <c r="F57" s="29" t="s">
        <v>86</v>
      </c>
      <c r="G57" s="51" t="s">
        <v>46</v>
      </c>
      <c r="H57" s="51" t="s">
        <v>50</v>
      </c>
      <c r="I57" s="32" t="s">
        <v>69</v>
      </c>
      <c r="J57" s="51" t="s">
        <v>51</v>
      </c>
      <c r="K57" s="28">
        <v>3600000</v>
      </c>
      <c r="L57" s="26">
        <v>1285000</v>
      </c>
      <c r="M57" s="26">
        <v>0</v>
      </c>
      <c r="N57" s="37">
        <f t="shared" si="5"/>
        <v>4885000</v>
      </c>
      <c r="O57" s="71"/>
      <c r="P57" s="71"/>
      <c r="Q57" s="71"/>
      <c r="R57" s="68"/>
      <c r="S57" s="68"/>
      <c r="T57" s="68"/>
      <c r="U57" s="26">
        <v>4182281.75</v>
      </c>
      <c r="V57" s="26">
        <v>2034478.45</v>
      </c>
      <c r="W57" s="26">
        <v>2034478.45</v>
      </c>
    </row>
    <row r="58" spans="1:23" ht="18.75" customHeight="1">
      <c r="A58" s="72" t="s">
        <v>47</v>
      </c>
      <c r="B58" s="29" t="s">
        <v>67</v>
      </c>
      <c r="C58" s="73" t="s">
        <v>84</v>
      </c>
      <c r="D58" s="29" t="s">
        <v>85</v>
      </c>
      <c r="E58" s="29" t="s">
        <v>32</v>
      </c>
      <c r="F58" s="29" t="s">
        <v>86</v>
      </c>
      <c r="G58" s="74" t="s">
        <v>46</v>
      </c>
      <c r="H58" s="74" t="s">
        <v>50</v>
      </c>
      <c r="I58" s="32" t="s">
        <v>69</v>
      </c>
      <c r="J58" s="51" t="s">
        <v>74</v>
      </c>
      <c r="K58" s="28">
        <v>1800000</v>
      </c>
      <c r="L58" s="26">
        <v>-975000</v>
      </c>
      <c r="M58" s="26">
        <v>0</v>
      </c>
      <c r="N58" s="37">
        <f t="shared" si="5"/>
        <v>825000</v>
      </c>
      <c r="O58" s="71"/>
      <c r="P58" s="71"/>
      <c r="Q58" s="71"/>
      <c r="R58" s="71"/>
      <c r="S58" s="71"/>
      <c r="T58" s="71"/>
      <c r="U58" s="26">
        <v>820500</v>
      </c>
      <c r="V58" s="26">
        <v>820500</v>
      </c>
      <c r="W58" s="26">
        <v>820500</v>
      </c>
    </row>
    <row r="59" spans="1:23" ht="18.75" customHeight="1">
      <c r="A59" s="72" t="s">
        <v>47</v>
      </c>
      <c r="B59" s="29" t="s">
        <v>67</v>
      </c>
      <c r="C59" s="73" t="s">
        <v>84</v>
      </c>
      <c r="D59" s="29" t="s">
        <v>85</v>
      </c>
      <c r="E59" s="29" t="s">
        <v>32</v>
      </c>
      <c r="F59" s="29" t="s">
        <v>86</v>
      </c>
      <c r="G59" s="74" t="s">
        <v>46</v>
      </c>
      <c r="H59" s="74">
        <v>2759</v>
      </c>
      <c r="I59" s="32" t="s">
        <v>69</v>
      </c>
      <c r="J59" s="51" t="s">
        <v>74</v>
      </c>
      <c r="K59" s="69">
        <v>0</v>
      </c>
      <c r="L59" s="26">
        <v>2000000</v>
      </c>
      <c r="M59" s="26">
        <v>0</v>
      </c>
      <c r="N59" s="37">
        <f t="shared" ref="N59" si="6">K59+L59-M59</f>
        <v>2000000</v>
      </c>
      <c r="O59" s="71"/>
      <c r="P59" s="71"/>
      <c r="Q59" s="71"/>
      <c r="R59" s="71"/>
      <c r="S59" s="71"/>
      <c r="T59" s="71"/>
      <c r="U59" s="26">
        <v>2000000</v>
      </c>
      <c r="V59" s="26">
        <v>0</v>
      </c>
      <c r="W59" s="26">
        <v>0</v>
      </c>
    </row>
    <row r="60" spans="1:23" ht="20.25">
      <c r="A60" s="48" t="s">
        <v>47</v>
      </c>
      <c r="B60" s="29" t="s">
        <v>67</v>
      </c>
      <c r="C60" s="49" t="s">
        <v>84</v>
      </c>
      <c r="D60" s="29" t="s">
        <v>87</v>
      </c>
      <c r="E60" s="29" t="s">
        <v>32</v>
      </c>
      <c r="F60" s="29" t="s">
        <v>88</v>
      </c>
      <c r="G60" s="51" t="s">
        <v>46</v>
      </c>
      <c r="H60" s="51" t="s">
        <v>49</v>
      </c>
      <c r="I60" s="32" t="s">
        <v>52</v>
      </c>
      <c r="J60" s="51" t="s">
        <v>51</v>
      </c>
      <c r="K60" s="69">
        <v>880000</v>
      </c>
      <c r="L60" s="26">
        <v>-110000</v>
      </c>
      <c r="M60" s="26">
        <v>0</v>
      </c>
      <c r="N60" s="37">
        <f t="shared" si="5"/>
        <v>770000</v>
      </c>
      <c r="O60" s="71"/>
      <c r="P60" s="71"/>
      <c r="Q60" s="71"/>
      <c r="R60" s="71"/>
      <c r="S60" s="71"/>
      <c r="T60" s="71"/>
      <c r="U60" s="26">
        <v>482673.39</v>
      </c>
      <c r="V60" s="26">
        <v>407639.74</v>
      </c>
      <c r="W60" s="26">
        <v>407639.74</v>
      </c>
    </row>
    <row r="61" spans="1:23" ht="21.75" customHeight="1">
      <c r="A61" s="48" t="s">
        <v>47</v>
      </c>
      <c r="B61" s="29" t="s">
        <v>67</v>
      </c>
      <c r="C61" s="49" t="s">
        <v>84</v>
      </c>
      <c r="D61" s="29" t="s">
        <v>87</v>
      </c>
      <c r="E61" s="29" t="s">
        <v>32</v>
      </c>
      <c r="F61" s="29" t="s">
        <v>88</v>
      </c>
      <c r="G61" s="51" t="s">
        <v>46</v>
      </c>
      <c r="H61" s="51" t="s">
        <v>49</v>
      </c>
      <c r="I61" s="32" t="s">
        <v>52</v>
      </c>
      <c r="J61" s="51" t="s">
        <v>74</v>
      </c>
      <c r="K61" s="28">
        <v>300000</v>
      </c>
      <c r="L61" s="26">
        <v>-170000</v>
      </c>
      <c r="M61" s="26">
        <v>0</v>
      </c>
      <c r="N61" s="37">
        <f t="shared" ref="N61:N65" si="7">K61+L61-M61</f>
        <v>130000</v>
      </c>
      <c r="O61" s="34"/>
      <c r="P61" s="34"/>
      <c r="Q61" s="34"/>
      <c r="R61" s="34"/>
      <c r="S61" s="34"/>
      <c r="T61" s="34"/>
      <c r="U61" s="26">
        <v>0</v>
      </c>
      <c r="V61" s="26">
        <v>0</v>
      </c>
      <c r="W61" s="26">
        <v>0</v>
      </c>
    </row>
    <row r="62" spans="1:23" ht="23.25" customHeight="1">
      <c r="A62" s="48" t="s">
        <v>47</v>
      </c>
      <c r="B62" s="29" t="s">
        <v>67</v>
      </c>
      <c r="C62" s="49" t="s">
        <v>84</v>
      </c>
      <c r="D62" s="29" t="s">
        <v>87</v>
      </c>
      <c r="E62" s="29" t="s">
        <v>32</v>
      </c>
      <c r="F62" s="29" t="s">
        <v>88</v>
      </c>
      <c r="G62" s="51" t="s">
        <v>46</v>
      </c>
      <c r="H62" s="51" t="s">
        <v>50</v>
      </c>
      <c r="I62" s="32" t="s">
        <v>69</v>
      </c>
      <c r="J62" s="51" t="s">
        <v>51</v>
      </c>
      <c r="K62" s="28">
        <v>6860000</v>
      </c>
      <c r="L62" s="26">
        <v>980000</v>
      </c>
      <c r="M62" s="26">
        <v>0</v>
      </c>
      <c r="N62" s="37">
        <f t="shared" si="7"/>
        <v>7840000</v>
      </c>
      <c r="O62" s="34"/>
      <c r="P62" s="34"/>
      <c r="Q62" s="34"/>
      <c r="R62" s="34"/>
      <c r="S62" s="34"/>
      <c r="T62" s="34"/>
      <c r="U62" s="26">
        <v>7550001.7000000002</v>
      </c>
      <c r="V62" s="26">
        <v>6399540.46</v>
      </c>
      <c r="W62" s="26">
        <v>6399540.46</v>
      </c>
    </row>
    <row r="63" spans="1:23" ht="23.25" customHeight="1">
      <c r="A63" s="48" t="s">
        <v>47</v>
      </c>
      <c r="B63" s="29" t="s">
        <v>67</v>
      </c>
      <c r="C63" s="49" t="s">
        <v>84</v>
      </c>
      <c r="D63" s="29" t="s">
        <v>87</v>
      </c>
      <c r="E63" s="29" t="s">
        <v>32</v>
      </c>
      <c r="F63" s="29" t="s">
        <v>88</v>
      </c>
      <c r="G63" s="51" t="s">
        <v>46</v>
      </c>
      <c r="H63" s="51" t="s">
        <v>50</v>
      </c>
      <c r="I63" s="32" t="s">
        <v>69</v>
      </c>
      <c r="J63" s="51" t="s">
        <v>74</v>
      </c>
      <c r="K63" s="69">
        <v>360000</v>
      </c>
      <c r="L63" s="26">
        <v>-360000</v>
      </c>
      <c r="M63" s="26">
        <v>0</v>
      </c>
      <c r="N63" s="37">
        <f t="shared" si="7"/>
        <v>0</v>
      </c>
      <c r="O63" s="34"/>
      <c r="P63" s="34"/>
      <c r="Q63" s="34"/>
      <c r="R63" s="34"/>
      <c r="S63" s="34"/>
      <c r="T63" s="34"/>
      <c r="U63" s="26">
        <v>0</v>
      </c>
      <c r="V63" s="26">
        <v>0</v>
      </c>
      <c r="W63" s="26">
        <v>0</v>
      </c>
    </row>
    <row r="64" spans="1:23" ht="16.5" customHeight="1">
      <c r="A64" s="48" t="s">
        <v>47</v>
      </c>
      <c r="B64" s="29" t="s">
        <v>67</v>
      </c>
      <c r="C64" s="49" t="s">
        <v>84</v>
      </c>
      <c r="D64" s="29" t="s">
        <v>89</v>
      </c>
      <c r="E64" s="29" t="s">
        <v>32</v>
      </c>
      <c r="F64" s="29" t="s">
        <v>90</v>
      </c>
      <c r="G64" s="51" t="s">
        <v>46</v>
      </c>
      <c r="H64" s="51" t="s">
        <v>50</v>
      </c>
      <c r="I64" s="32" t="s">
        <v>69</v>
      </c>
      <c r="J64" s="51" t="s">
        <v>51</v>
      </c>
      <c r="K64" s="28">
        <v>600000</v>
      </c>
      <c r="L64" s="26">
        <v>-40000</v>
      </c>
      <c r="M64" s="26">
        <v>0</v>
      </c>
      <c r="N64" s="37">
        <f t="shared" si="7"/>
        <v>560000</v>
      </c>
      <c r="O64" s="71"/>
      <c r="P64" s="71"/>
      <c r="Q64" s="71"/>
      <c r="R64" s="71"/>
      <c r="S64" s="71"/>
      <c r="T64" s="71"/>
      <c r="U64" s="38">
        <v>558730.07999999996</v>
      </c>
      <c r="V64" s="38">
        <v>558730.07999999996</v>
      </c>
      <c r="W64" s="38">
        <v>558730.07999999996</v>
      </c>
    </row>
    <row r="65" spans="1:23" ht="18.75" customHeight="1">
      <c r="A65" s="72" t="s">
        <v>47</v>
      </c>
      <c r="B65" s="29" t="s">
        <v>67</v>
      </c>
      <c r="C65" s="49" t="s">
        <v>84</v>
      </c>
      <c r="D65" s="29" t="s">
        <v>89</v>
      </c>
      <c r="E65" s="29" t="s">
        <v>32</v>
      </c>
      <c r="F65" s="29" t="s">
        <v>90</v>
      </c>
      <c r="G65" s="51" t="s">
        <v>46</v>
      </c>
      <c r="H65" s="51" t="s">
        <v>50</v>
      </c>
      <c r="I65" s="32" t="s">
        <v>69</v>
      </c>
      <c r="J65" s="51" t="s">
        <v>74</v>
      </c>
      <c r="K65" s="28">
        <v>1400000</v>
      </c>
      <c r="L65" s="26">
        <v>-770000</v>
      </c>
      <c r="M65" s="26">
        <v>0</v>
      </c>
      <c r="N65" s="37">
        <f t="shared" si="7"/>
        <v>630000</v>
      </c>
      <c r="O65" s="71"/>
      <c r="P65" s="71"/>
      <c r="Q65" s="71"/>
      <c r="R65" s="71"/>
      <c r="S65" s="71"/>
      <c r="T65" s="71"/>
      <c r="U65" s="38">
        <v>624000</v>
      </c>
      <c r="V65" s="38">
        <v>624000</v>
      </c>
      <c r="W65" s="38">
        <v>624000</v>
      </c>
    </row>
    <row r="66" spans="1:23" ht="6.75" customHeight="1">
      <c r="A66" s="86" t="s">
        <v>38</v>
      </c>
      <c r="B66" s="87"/>
      <c r="C66" s="87"/>
      <c r="D66" s="87"/>
      <c r="E66" s="87"/>
      <c r="F66" s="87"/>
      <c r="G66" s="87"/>
      <c r="H66" s="87"/>
      <c r="I66" s="87"/>
      <c r="J66" s="88"/>
      <c r="K66" s="75">
        <f t="shared" ref="K66:W66" si="8">SUM(K34:K65)</f>
        <v>95911724</v>
      </c>
      <c r="L66" s="75">
        <f t="shared" si="8"/>
        <v>15750000</v>
      </c>
      <c r="M66" s="75">
        <f t="shared" si="8"/>
        <v>0</v>
      </c>
      <c r="N66" s="75">
        <f t="shared" si="8"/>
        <v>111661724</v>
      </c>
      <c r="O66" s="75">
        <f t="shared" si="8"/>
        <v>39346224.700000003</v>
      </c>
      <c r="P66" s="75">
        <f t="shared" si="8"/>
        <v>36416227.160000004</v>
      </c>
      <c r="Q66" s="75">
        <f t="shared" si="8"/>
        <v>36416227.160000004</v>
      </c>
      <c r="R66" s="75">
        <f t="shared" si="8"/>
        <v>2129981.4399999999</v>
      </c>
      <c r="S66" s="75">
        <f t="shared" si="8"/>
        <v>1917899.65</v>
      </c>
      <c r="T66" s="75">
        <f t="shared" si="8"/>
        <v>1917899.65</v>
      </c>
      <c r="U66" s="75">
        <f t="shared" si="8"/>
        <v>52158643.150000006</v>
      </c>
      <c r="V66" s="75">
        <f t="shared" si="8"/>
        <v>39668586.709999993</v>
      </c>
      <c r="W66" s="75">
        <f t="shared" si="8"/>
        <v>39644244.369999997</v>
      </c>
    </row>
    <row r="67" spans="1:23" ht="7.35" customHeight="1">
      <c r="A67" s="89" t="s">
        <v>39</v>
      </c>
      <c r="B67" s="90"/>
      <c r="C67" s="90"/>
      <c r="D67" s="90"/>
      <c r="E67" s="90"/>
      <c r="F67" s="90"/>
      <c r="G67" s="90"/>
      <c r="H67" s="90"/>
      <c r="I67" s="90"/>
      <c r="J67" s="91"/>
      <c r="K67" s="10">
        <f t="shared" ref="K67:W67" si="9">K32+K66</f>
        <v>848811812</v>
      </c>
      <c r="L67" s="10">
        <f t="shared" si="9"/>
        <v>81724984</v>
      </c>
      <c r="M67" s="10">
        <f t="shared" si="9"/>
        <v>0</v>
      </c>
      <c r="N67" s="10">
        <f t="shared" si="9"/>
        <v>930536796</v>
      </c>
      <c r="O67" s="10">
        <f t="shared" si="9"/>
        <v>532926496.11999989</v>
      </c>
      <c r="P67" s="10">
        <f t="shared" si="9"/>
        <v>529996498.57999992</v>
      </c>
      <c r="Q67" s="10">
        <f t="shared" si="9"/>
        <v>526695789.64999992</v>
      </c>
      <c r="R67" s="10">
        <f t="shared" si="9"/>
        <v>100643262.24000001</v>
      </c>
      <c r="S67" s="10">
        <f t="shared" si="9"/>
        <v>100431180.45000002</v>
      </c>
      <c r="T67" s="10">
        <f t="shared" si="9"/>
        <v>99773665.890000015</v>
      </c>
      <c r="U67" s="10">
        <f t="shared" si="9"/>
        <v>266404756.33000004</v>
      </c>
      <c r="V67" s="10">
        <f t="shared" si="9"/>
        <v>253825439.89000005</v>
      </c>
      <c r="W67" s="10">
        <f t="shared" si="9"/>
        <v>253089544.90000001</v>
      </c>
    </row>
    <row r="68" spans="1:23">
      <c r="A68" s="7" t="s">
        <v>40</v>
      </c>
    </row>
    <row r="69" spans="1:23">
      <c r="O69" s="6"/>
    </row>
  </sheetData>
  <mergeCells count="22">
    <mergeCell ref="A8:W8"/>
    <mergeCell ref="A32:J32"/>
    <mergeCell ref="A33:W33"/>
    <mergeCell ref="A66:J66"/>
    <mergeCell ref="A67:J67"/>
    <mergeCell ref="H6:I6"/>
    <mergeCell ref="J6:J7"/>
    <mergeCell ref="O6:Q6"/>
    <mergeCell ref="R6:T6"/>
    <mergeCell ref="U6:W6"/>
    <mergeCell ref="A6:B6"/>
    <mergeCell ref="C6:C7"/>
    <mergeCell ref="D6:D7"/>
    <mergeCell ref="E6:F6"/>
    <mergeCell ref="G6:G7"/>
    <mergeCell ref="A1:W1"/>
    <mergeCell ref="A2:W2"/>
    <mergeCell ref="A3:W3"/>
    <mergeCell ref="A4:W4"/>
    <mergeCell ref="A5:J5"/>
    <mergeCell ref="K5:N5"/>
    <mergeCell ref="O5:W5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92" fitToWidth="0" orientation="landscape" verticalDpi="300" r:id="rId1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MAPA EXECUÇÃO</vt:lpstr>
      <vt:lpstr>'MAPA EXECUÇÃO'!Titulos_de_impressao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Nilza Oliveira Bomfim</dc:creator>
  <dc:description/>
  <cp:lastModifiedBy>Shirley Maclaine Graça</cp:lastModifiedBy>
  <cp:revision>2</cp:revision>
  <cp:lastPrinted>2024-01-29T12:11:24Z</cp:lastPrinted>
  <dcterms:created xsi:type="dcterms:W3CDTF">2023-07-25T12:14:58Z</dcterms:created>
  <dcterms:modified xsi:type="dcterms:W3CDTF">2025-01-29T13:50:39Z</dcterms:modified>
  <dc:language>pt-BR</dc:language>
</cp:coreProperties>
</file>